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68" activeTab="0"/>
  </bookViews>
  <sheets>
    <sheet name="11012" sheetId="1" r:id="rId1"/>
    <sheet name="11011" sheetId="2" r:id="rId2"/>
    <sheet name="11010" sheetId="3" r:id="rId3"/>
    <sheet name="11009" sheetId="4" r:id="rId4"/>
    <sheet name="11008" sheetId="5" r:id="rId5"/>
    <sheet name="11007" sheetId="6" r:id="rId6"/>
    <sheet name="11006" sheetId="7" r:id="rId7"/>
    <sheet name="11005" sheetId="8" r:id="rId8"/>
    <sheet name="11004" sheetId="9" r:id="rId9"/>
    <sheet name="11003" sheetId="10" r:id="rId10"/>
    <sheet name="11002" sheetId="11" r:id="rId11"/>
    <sheet name="11001" sheetId="12" r:id="rId12"/>
  </sheets>
  <definedNames>
    <definedName name="_xlnm._FilterDatabase" localSheetId="11" hidden="1">'11001'!$A$4:$AA$26</definedName>
    <definedName name="_xlnm._FilterDatabase" localSheetId="10" hidden="1">'11002'!$A$4:$AA$30</definedName>
    <definedName name="_xlnm._FilterDatabase" localSheetId="9" hidden="1">'11003'!$A$4:$AA$33</definedName>
    <definedName name="_xlnm._FilterDatabase" localSheetId="8" hidden="1">'11004'!$A$4:$AA$43</definedName>
    <definedName name="_xlnm._FilterDatabase" localSheetId="7" hidden="1">'11005'!$A$4:$AA$63</definedName>
    <definedName name="_xlnm._FilterDatabase" localSheetId="6" hidden="1">'11006'!$A$4:$AA$71</definedName>
    <definedName name="_xlnm._FilterDatabase" localSheetId="5" hidden="1">'11007'!$A$4:$AA$75</definedName>
    <definedName name="_xlnm._FilterDatabase" localSheetId="4" hidden="1">'11008'!$A$4:$AA$79</definedName>
    <definedName name="_xlnm._FilterDatabase" localSheetId="3" hidden="1">'11009'!$A$4:$AA$84</definedName>
    <definedName name="_xlnm._FilterDatabase" localSheetId="2" hidden="1">'11010'!$A$4:$AA$98</definedName>
    <definedName name="_xlnm._FilterDatabase" localSheetId="1" hidden="1">'11011'!$A$4:$AA$111</definedName>
    <definedName name="_xlnm._FilterDatabase" localSheetId="0" hidden="1">'11012'!$A$4:$AA$122</definedName>
    <definedName name="_xlnm.Print_Area" localSheetId="11">'11001'!$A:$L</definedName>
    <definedName name="_xlnm.Print_Area" localSheetId="10">'11002'!$A:$L</definedName>
    <definedName name="_xlnm.Print_Area" localSheetId="9">'11003'!$A:$L</definedName>
    <definedName name="_xlnm.Print_Area" localSheetId="8">'11004'!$A:$L</definedName>
    <definedName name="_xlnm.Print_Area" localSheetId="7">'11005'!$A:$L</definedName>
    <definedName name="_xlnm.Print_Area" localSheetId="6">'11006'!$A:$L</definedName>
    <definedName name="_xlnm.Print_Area" localSheetId="5">'11007'!$A:$L</definedName>
    <definedName name="_xlnm.Print_Area" localSheetId="4">'11008'!$A:$L</definedName>
    <definedName name="_xlnm.Print_Area" localSheetId="3">'11009'!$A:$L</definedName>
    <definedName name="_xlnm.Print_Area" localSheetId="2">'11010'!$A:$L</definedName>
    <definedName name="_xlnm.Print_Area" localSheetId="1">'11011'!$A:$L</definedName>
    <definedName name="_xlnm.Print_Area" localSheetId="0">'11012'!$A:$L</definedName>
    <definedName name="_xlnm.Print_Titles" localSheetId="11">'11001'!$1:$4</definedName>
    <definedName name="_xlnm.Print_Titles" localSheetId="10">'11002'!$1:$4</definedName>
    <definedName name="_xlnm.Print_Titles" localSheetId="9">'11003'!$1:$4</definedName>
    <definedName name="_xlnm.Print_Titles" localSheetId="8">'11004'!$1:$4</definedName>
    <definedName name="_xlnm.Print_Titles" localSheetId="7">'11005'!$1:$4</definedName>
    <definedName name="_xlnm.Print_Titles" localSheetId="6">'11006'!$1:$4</definedName>
    <definedName name="_xlnm.Print_Titles" localSheetId="5">'11007'!$1:$4</definedName>
    <definedName name="_xlnm.Print_Titles" localSheetId="4">'11008'!$1:$4</definedName>
    <definedName name="_xlnm.Print_Titles" localSheetId="3">'11009'!$1:$4</definedName>
    <definedName name="_xlnm.Print_Titles" localSheetId="2">'11010'!$1:$4</definedName>
    <definedName name="_xlnm.Print_Titles" localSheetId="1">'11011'!$1:$4</definedName>
    <definedName name="_xlnm.Print_Titles" localSheetId="0">'11012'!$1:$4</definedName>
  </definedNames>
  <calcPr fullCalcOnLoad="1"/>
</workbook>
</file>

<file path=xl/sharedStrings.xml><?xml version="1.0" encoding="utf-8"?>
<sst xmlns="http://schemas.openxmlformats.org/spreadsheetml/2006/main" count="4926" uniqueCount="584">
  <si>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</si>
  <si>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</si>
  <si>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</si>
  <si>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</si>
  <si>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</si>
  <si>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</si>
  <si>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</si>
  <si>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</si>
  <si>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</si>
  <si>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</si>
  <si>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</si>
  <si>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</si>
  <si>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</si>
  <si>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</si>
  <si>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</si>
  <si>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</si>
  <si>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</si>
  <si>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</si>
  <si>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</si>
  <si>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</si>
  <si>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</si>
  <si>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</si>
  <si>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</si>
  <si>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</si>
  <si>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</si>
  <si>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</si>
  <si>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</si>
  <si>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</si>
  <si>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</si>
  <si>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</si>
  <si>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</si>
  <si>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</si>
  <si>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</si>
  <si>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</si>
  <si>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</si>
  <si>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</si>
  <si>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</si>
  <si>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</si>
  <si>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</si>
  <si>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</si>
  <si>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</si>
  <si>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</si>
  <si>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</si>
  <si>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</si>
  <si>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</si>
  <si>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</si>
  <si>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</si>
  <si>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陳正賢</t>
  </si>
  <si>
    <t>教職員退休及撫卹給付-用人費用-退休及卹償金-職員退休及離職金</t>
  </si>
  <si>
    <t>人事室</t>
  </si>
  <si>
    <t xml:space="preserve">教職員退休及撫卹給付-用人費用-福利費-其他福利費
</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</si>
  <si>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</si>
  <si>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</si>
  <si>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</si>
  <si>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</si>
  <si>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</si>
  <si>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</si>
  <si>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</si>
  <si>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A109L9</t>
  </si>
  <si>
    <t>A109K7</t>
  </si>
  <si>
    <t>A109K8</t>
  </si>
  <si>
    <t>A109I4</t>
  </si>
  <si>
    <t>10908
11007</t>
  </si>
  <si>
    <t xml:space="preserve">109地方教育發展基金—國民小學教育—中央政府補助國民小學教育經費—用人費用—正式員額薪資—職員薪金#3
</t>
  </si>
  <si>
    <t>C109F3</t>
  </si>
  <si>
    <t>區域職業試探與體驗示範中心-碇內中心宣導影片</t>
  </si>
  <si>
    <t>1090827基府教特參字第1090240741B號</t>
  </si>
  <si>
    <t>林育如</t>
  </si>
  <si>
    <t xml:space="preserve">109年度地方教育發展基金-社會教育計畫-社會教育-社會教育行政及督導-服務費用-專業服務費-其他專業服務費#202-3(C109F3)。
</t>
  </si>
  <si>
    <t>A10906</t>
  </si>
  <si>
    <t>109學年度國民中學及國民小學彈性學習課程-社團活動經費</t>
  </si>
  <si>
    <t>1090901
1100630</t>
  </si>
  <si>
    <t xml:space="preserve">109年地方教育發展基金-國民小學教育-國民小學教育行政及督導-服務費用-專業服務費-講課鐘點、稿費、出席審查及查詢費＃1
</t>
  </si>
  <si>
    <t>1090917基府教學參字第1090245505號</t>
  </si>
  <si>
    <t>A109I5</t>
  </si>
  <si>
    <t xml:space="preserve">(1)國教署補助款：109年本市地方教育發展基金─國民小學教育─中央政府補助國民小學教育經費─用人費用─正式員額薪資─職員新金─#5
(2)本府配合款：109年本市地方教育發展基金─一般行政管理及計畫─行政管理及推展計畫─人員維持費─用人費用─正式員額薪資─職員薪金#1
</t>
  </si>
  <si>
    <t>A109M3</t>
  </si>
  <si>
    <t>A109E9</t>
  </si>
  <si>
    <t>1091008基府教學參字第1090248859號</t>
  </si>
  <si>
    <t>10909
11001</t>
  </si>
  <si>
    <t>109學年度第1學期補救教學實施方案-學校開班經費</t>
  </si>
  <si>
    <t xml:space="preserve">109年地方教育發展基金－國民小學教育－中央政府補助國民小學教育經費－服務費用－專業服務費－講課鐘點、稿費、出席審查及查詢費#301
</t>
  </si>
  <si>
    <t>A109G5</t>
  </si>
  <si>
    <t>109學年度推動書法教育計畫</t>
  </si>
  <si>
    <t>10908
11007</t>
  </si>
  <si>
    <t>1091008基府教學參字第1090248814號</t>
  </si>
  <si>
    <t xml:space="preserve">(1)鐘點費：由國民小學教育-中央政府補助國民小學教育經費-服務費用-專業服務費-講課鐘點、稿費、出席審查及查詢費#2
(2)業務費：由國民小學教育-中央政府補助國民小學教育經費-其他-其他支出-其他#11
</t>
  </si>
  <si>
    <t>A109O8</t>
  </si>
  <si>
    <t>109學年度非同步原住民族語直播共學學習課程經費</t>
  </si>
  <si>
    <t>1091019基府教學參字第1090249662號</t>
  </si>
  <si>
    <t xml:space="preserve">國民小學教育-國民小學教育行政及督導-服務費用-一般服務費-計時與計件人員酬金
</t>
  </si>
  <si>
    <t>1090829
1100630</t>
  </si>
  <si>
    <t>A109J1</t>
  </si>
  <si>
    <t xml:space="preserve">109學年度學習區完全免試國中提升學習品質計畫經費-第1期
</t>
  </si>
  <si>
    <t>1091023基府教學參字第1090251561號</t>
  </si>
  <si>
    <t>1090801
1100731</t>
  </si>
  <si>
    <t xml:space="preserve">1.資本門：
(1)建築及設備計畫-中央政府補助建築及設備經費-購置固定資產、無形資產及非理財目的之長期投資-購置固定資產-購置雜項設備#17。
(2)其他設備-教育局（處）其他設備-購置固定資產、無形資產及非理財目的之長期投資-購置固定資產-購置雜項設備#4
2.經常門：
(1)國民小學教育-中央政府補助國民小學教育經費-其他-其他支出-其他#28、其他#25
(2)國民小學教育-國民小學教育行政及督導-其他-其他支出-其他#101
</t>
  </si>
  <si>
    <t>109學年度成立推廣本土語文合唱團計畫經費</t>
  </si>
  <si>
    <t>1091020基府教學參字第1090250773號</t>
  </si>
  <si>
    <t>1090801
1100710</t>
  </si>
  <si>
    <t>A109M1</t>
  </si>
  <si>
    <t>1091027基府教學參字第1090252212號</t>
  </si>
  <si>
    <t>109學年度十二年國教課程前導學校計畫經費-第1期</t>
  </si>
  <si>
    <t>109學年度第1學期國民教育輔導團各領域暨議題輔導小組減授課鐘點費</t>
  </si>
  <si>
    <t>109學年度第1學期國民教育輔導團各領域暨議題輔導小組減授課鐘點費因課務代理衍生之勞健保、勞退金及公付補充保費</t>
  </si>
  <si>
    <t>1091026基府教學參字第1090250493號</t>
  </si>
  <si>
    <t xml:space="preserve">(1)由「國民小學教育-中央政府補助國民小學教育經費-服務費用-專業服務費-講師鐘點、稿費、出席審查及查詢費#2」項下支應199萬180元。
(2)由「國民小學教育－中央政府補助國民小學教育經費－其他－其他支出－其他#8調整至服務費用-專業服務費-講師鐘點、稿費、出席審查及查詢費#2」項下支應23萬4,511元。
</t>
  </si>
  <si>
    <t xml:space="preserve">(1)經常門由「國民小學教育-中央政府補助國民小學教育經費-其他-其他支出-其他＃8（中央國小＃15）」項下支應。
(2)資本門由「建築及設備計畫-中央政府補助建築及設備經費-購建固定資產、無形資產及非理財目的之長期投資-購置固定資產-購置雜項設備＃28」項下支應。
</t>
  </si>
  <si>
    <t xml:space="preserve">(1)中央補助款17萬8,426元，其中9萬7,400元由國民小學教育-中央政府補助國民小學教育經費-其他-其他支出-其他#20項下支應，餘8萬1,026元由國民小學教育-中央政府補助國民小學教育經費-服務費用-專業服務費-講課鐘點、稿費、出席審查及查詢費項下支應。
(2)市府自籌款3萬8,374元，由國民小學教育-國民小學教育行政及督導-服務費用-專業服務費-講課鐘點、稿費、出席審查及查詢費#1項下支應。
</t>
  </si>
  <si>
    <t xml:space="preserve">109學年度公立國民中學增置專長教師員額實施計畫(國中1000專案)第1-2期經費
</t>
  </si>
  <si>
    <t>1090907基府教學參字第1090134108A號
1091119基府教學參字第1090255318號</t>
  </si>
  <si>
    <t>E109D2</t>
  </si>
  <si>
    <t>109學年度辦理中輟生預防追蹤與輔導工作實施計畫</t>
  </si>
  <si>
    <t>1091119基府教特參字第1090251548B號</t>
  </si>
  <si>
    <t>1090701
1100731</t>
  </si>
  <si>
    <t xml:space="preserve">(一)中央款：特殊教育計畫-特殊教育-109年度-中央政府補助特殊教育經費-其他-其他支出-其他#201。
(二)地方配合款：
(1)500,547元整由，特殊教育計畫-特殊教育-109年度-特殊行政及督導-其他-其他支出-其他#101。
(2)165,473元整由，特殊教育計畫-特殊教育-109年度-特殊行政及督導-其他-其他支出-其他2。
</t>
  </si>
  <si>
    <t>1090801
1100731</t>
  </si>
  <si>
    <t xml:space="preserve">國民小學教育-中央政府補助國民小學教育經費-其他-其他支出-其他#17
</t>
  </si>
  <si>
    <t xml:space="preserve">109學年度國民教育輔導團團務經費-第1期
</t>
  </si>
  <si>
    <t xml:space="preserve">109學年度國民教育輔導團團務經費-差旅費
</t>
  </si>
  <si>
    <t>1091125基府教學參字第1090255272號</t>
  </si>
  <si>
    <t>1090707基府教學參字第1090232241號
1091201基府教學參字第1090258373號</t>
  </si>
  <si>
    <t>109學年度課稅配套方案之公私立國中小授課節數及導師費實施計畫-第1-2期</t>
  </si>
  <si>
    <t>B108C9</t>
  </si>
  <si>
    <t xml:space="preserve">碇內國中108年度老舊廁所整修工程-工程管理費及空污費
</t>
  </si>
  <si>
    <t>1090803基府教國參字第1090231910號</t>
  </si>
  <si>
    <t xml:space="preserve">(1)109年營建及修建工程-教育局(處)營建及修建工程-購建固定資產、無形資產及非理財目的之長期投資-購建固定資產-擴充改良房屋及建築設備#2-34支應50萬元。
(2)108年度地方教育發展基金-中央政府補助建築及設備經費計畫-中央政府補助建築及設備經費-購建固定資產、無形資產及非理財目的之長期投資-購置固定資產-擴充改良房屋建築及設備#204項下支應488萬8,000元。
</t>
  </si>
  <si>
    <t>事務組</t>
  </si>
  <si>
    <t>中華民國110年01月01日至110年1月31日止</t>
  </si>
  <si>
    <t>上年度結轉31萬4,130元。</t>
  </si>
  <si>
    <t>上年度結轉24萬8,015元。</t>
  </si>
  <si>
    <t>B110A4</t>
  </si>
  <si>
    <t xml:space="preserve">110年退休金、撫慰金及退休人員年終慰問金
 </t>
  </si>
  <si>
    <t>B110A8</t>
  </si>
  <si>
    <t>110年子女教育補助費</t>
  </si>
  <si>
    <t>110年婚喪及生育補助費</t>
  </si>
  <si>
    <t>B110A9</t>
  </si>
  <si>
    <t>原補助2萬8,800元，上年度結轉2萬362元。</t>
  </si>
  <si>
    <t>原補助10萬1,712元，上年度結轉3萬630元。</t>
  </si>
  <si>
    <t>上年度結轉1萬元。</t>
  </si>
  <si>
    <t>原補助64萬3,575元，上年度結轉13萬8,671元。</t>
  </si>
  <si>
    <t>原補助17萬1,000元，上年度結轉9,025元。</t>
  </si>
  <si>
    <t>原補助10萬800元，上年度結轉1萬800元。</t>
  </si>
  <si>
    <t>原補助1,925元，上年度結轉207元。</t>
  </si>
  <si>
    <t>原補助6萬元，上年度結轉2萬781元。</t>
  </si>
  <si>
    <t>上年度結轉207元。</t>
  </si>
  <si>
    <t>原補助26萬7,000元，上年度結轉7萬8,930元。</t>
  </si>
  <si>
    <t>原補助11萬2,000元，上年度結轉6萬5,866元。</t>
  </si>
  <si>
    <t>原補助8,000元，上年度結轉4,000元。</t>
  </si>
  <si>
    <t>原補助14萬3,353元，上年度結轉1萬7,498元。</t>
  </si>
  <si>
    <t>上年度結轉10萬元。</t>
  </si>
  <si>
    <t>原補助6萬9,000元，上年度結轉4萬0,041元。</t>
  </si>
  <si>
    <t>1091221基府教國參字第1090262191號</t>
  </si>
  <si>
    <t>1091118基府教國參字第1090256088號</t>
  </si>
  <si>
    <t>1.原補助34萬8,720元，上年度結轉7萬8,075元。
2.預付11萬3,165元。</t>
  </si>
  <si>
    <t>A110G4</t>
  </si>
  <si>
    <t xml:space="preserve">110年國中畢業生適性入學宣導說明會經費
</t>
  </si>
  <si>
    <t>1100101
1100331</t>
  </si>
  <si>
    <t>1100108基府教學參字第1100200860號</t>
  </si>
  <si>
    <t xml:space="preserve">110年地方教育發展基金-高中教育-中央政府補助高級中學教育經費-其他-其他支出-其他#6、110年地方教育發展基金-高中教育-高級中學行政及督導-其他-其他支出-其他#4
</t>
  </si>
  <si>
    <t>109年度午餐廚房精進計畫經費</t>
  </si>
  <si>
    <t>D10901</t>
  </si>
  <si>
    <t>1090917基府教體貳字第1090244660號</t>
  </si>
  <si>
    <t>10909
10910</t>
  </si>
  <si>
    <t xml:space="preserve">109年度地方教育發展基金－中央政府補助建築及設備經費計畫－中央政府補助建築及設備經費－購置固定資產、無形資產及非理財目的之長期投資－購置固定資產－擴充改良房屋建築及設備#203
</t>
  </si>
  <si>
    <t>中華民國110年01月01日至110年2月28日止</t>
  </si>
  <si>
    <t>B10802</t>
  </si>
  <si>
    <t>校門口改造工程計畫經費</t>
  </si>
  <si>
    <t>1081223基府教國參字第1080279600號</t>
  </si>
  <si>
    <t xml:space="preserve">(1)108年地方教育發展基金-其他設備計畫-教育局(處)其他設備-購建固定資產、無形資產及非理財目的之長期投資-購置固定資產-購置雜項設備#3
(2)營建及修建工程-教育局(處)營建及修建工程-購建固定資產、無形資產及非理財理財目的之長期投資-購置固定資產-擴充改良房屋建築及設備#2
(3)本府民政處其他公共工程-零星工程-設備及投資-公共建設及設施費
</t>
  </si>
  <si>
    <t>E110S1</t>
  </si>
  <si>
    <t>109學年度國民中學技藝教育課程-第2期(110/1-6月)</t>
  </si>
  <si>
    <t>生規組</t>
  </si>
  <si>
    <t>1100114基府教特參字第1100202479號</t>
  </si>
  <si>
    <t xml:space="preserve">本市地方教育發展基金-特殊教育計畫-110年度-特殊教育-特殊教育行政及督導-其他-其他支出-其他#3
</t>
  </si>
  <si>
    <t>A109G2</t>
  </si>
  <si>
    <t>109學年度第1學期高級中等以下學校原住民學業優秀獎學金</t>
  </si>
  <si>
    <t>應付代收款#0146(109041)</t>
  </si>
  <si>
    <t xml:space="preserve">1100111基府教學參字第1090264085號
</t>
  </si>
  <si>
    <t>1100108基府教國參字第1100201247號</t>
  </si>
  <si>
    <t>A110N3</t>
  </si>
  <si>
    <t>充實109學年度專職原住民族語老師教學設施設備經費</t>
  </si>
  <si>
    <t>1100127基府教學參字第1100204779號</t>
  </si>
  <si>
    <t>1091101
1100228</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</si>
  <si>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</si>
  <si>
    <t>中華民國110年01月01日至110年3月31日止</t>
  </si>
  <si>
    <t>1100218_基府教國參字第1100207514號</t>
  </si>
  <si>
    <t>D110C7</t>
  </si>
  <si>
    <t>生教組</t>
  </si>
  <si>
    <t>11001
11012</t>
  </si>
  <si>
    <t>1100223基府教體參字第1100208105號</t>
  </si>
  <si>
    <t xml:space="preserve">(1)中央補助款：由本府110年中央政府補助體育教學及活動經費-其他-其他支出-其他#4-1項下支應。
(2)本府自籌款：由學生衛生保健-會費、捐助、補助、分攤、照護、救濟與交流活動費-捐助、補助與獎助-其他捐助、補助與獎助項下支應。
</t>
  </si>
  <si>
    <t>110年防制學生藥物濫用校園宣導計畫</t>
  </si>
  <si>
    <t>A110I3</t>
  </si>
  <si>
    <t>1100220基府教學參字第1100207982號</t>
  </si>
  <si>
    <t>基隆市探究實驗方案課程經費</t>
  </si>
  <si>
    <t xml:space="preserve">國民小學教育─國民小學教育行政及督導─其他─其他支出─其他＃15
</t>
  </si>
  <si>
    <t xml:space="preserve">109學年度學習區完全免試國中提升學習品質計畫經費-第1-2期
</t>
  </si>
  <si>
    <t xml:space="preserve">1.資本門：
(1)由建築及設備計畫-中央政府補助建築及設備經費-購建固定資產、無形資產及非理財目的之長期投資-購置固定資產-購置雜項設備#8項下支應。
(2)由營建及修建工程-教育局(處)營建及修建工程-購建固定資產、無形資產及非理財目的之長期投資-購置固定資產-購置雜項設備#4項下支應。
2.經常門：
(1)由國民小學教育-中央政府補助國民小學教育經費-其他-其他支出-其他#14項下支應。
(2)由國民小學教育-國民小學教育行政及督導-服務費用-專業服務費-講課鐘點、稿費、出席審查及查詢費#5項下支應。
</t>
  </si>
  <si>
    <t>1091023基府教學參字第1090251561號
1100220基府教學參字第1100207482號</t>
  </si>
  <si>
    <t>E110B1</t>
  </si>
  <si>
    <t>110年度1月至7月國民中小學專任輔導教師薪資暨109年度年終獎金</t>
  </si>
  <si>
    <t>1100219基府教特參字第1100205253號</t>
  </si>
  <si>
    <t>1.原補助34萬8,720元，上年度結轉7萬8,075元。
2.預付20萬3,697元。</t>
  </si>
  <si>
    <t xml:space="preserve">(1)由特殊教育計畫-特殊教育-109年-中央政府補助特殊教育經費-用人費用-正式員額薪資-職員薪金#1調整至特殊教育計畫-特殊教育-110年-中央政府補助特殊教育經費-用人費用-正式員額薪資-職員薪金#1執行。
(2)由特殊教育計畫-特殊教育-110年-中央政府補助特殊教育經費-用人費用-正式員額薪資-職員薪金#1項下支應。
(3)由一般行政管理計畫-行政管理及推展-110年-人員維持費-用人費用-正式員額薪資-職員薪金項下支應。
</t>
  </si>
  <si>
    <t xml:space="preserve">原補助6萬元，上年度結轉2萬781元。
</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</si>
  <si>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</si>
  <si>
    <t>中華民國110年01月01日至110年4月30日止</t>
  </si>
  <si>
    <t>1100317_基府教國參字第1100212477號</t>
  </si>
  <si>
    <t>E110C4</t>
  </si>
  <si>
    <t>11003016基府教特參字第1100211256號</t>
  </si>
  <si>
    <t xml:space="preserve">109學年度第2學期軍公教遺族及傷殘榮軍子女就學費用優待補助經費
</t>
  </si>
  <si>
    <t>A110I7</t>
  </si>
  <si>
    <t>109學年度國民教育輔導團第2期團務經費</t>
  </si>
  <si>
    <t>1100310基府教學參字第1100209535號</t>
  </si>
  <si>
    <t>E110T2</t>
  </si>
  <si>
    <t xml:space="preserve">109學年度區域職業試探與體驗示範中心計畫-第2期
</t>
  </si>
  <si>
    <t>1100322基府教特參字第1100213256號</t>
  </si>
  <si>
    <t xml:space="preserve">(一)由本市地方教育發展基金-特殊教育計畫-特殊教育-110年度-中央政府補助特殊教育經費-其他-其他支出-其他#9項下支應。
(二)由本市地方教育發展基金-特殊教育計畫-特殊教育-特殊教育行政及督導-110年度-其他-其他支出-其他#3項下支應。
</t>
  </si>
  <si>
    <t>A110H3</t>
  </si>
  <si>
    <t>1100220基府教學參字第1100208088號</t>
  </si>
  <si>
    <t>D110A4</t>
  </si>
  <si>
    <t>110年度寒假期間學生午餐補助經費</t>
  </si>
  <si>
    <t xml:space="preserve">1100316基府教體參字第1100212345號
</t>
  </si>
  <si>
    <t>D110B1</t>
  </si>
  <si>
    <t>衛生組</t>
  </si>
  <si>
    <t>1100305基府教體參字第1100201774號</t>
  </si>
  <si>
    <t>109學年度第2期學校健康促進實施計畫</t>
  </si>
  <si>
    <t>A110J2</t>
  </si>
  <si>
    <t xml:space="preserve">109學年度精進國民中小學教師教學專業與課程品質整體推動計畫-縣市成長計畫
</t>
  </si>
  <si>
    <t>1100315基府教學參字第1100211235號</t>
  </si>
  <si>
    <t>E110J1</t>
  </si>
  <si>
    <t>109學年度第2學期身障生專業團隊服務(含保費)費用</t>
  </si>
  <si>
    <t>1100315基輔教特參字第1100211821號</t>
  </si>
  <si>
    <t>特教組</t>
  </si>
  <si>
    <t xml:space="preserve">特殊教育計畫─特殊教育─110年度─中央政府補助特殊教育經費─其他─其他支出─其他#8
</t>
  </si>
  <si>
    <t>109學年度課稅配套方案之公私立國中小授課節數及導師費實施計畫-第1-3期</t>
  </si>
  <si>
    <t xml:space="preserve">1090707基府教學參字第1090232241號
1091201基府教學參字第1090258373號
1100401基府教學參字第1100215461號
</t>
  </si>
  <si>
    <t>D110A2</t>
  </si>
  <si>
    <t>110年1-7月午餐費補助經費</t>
  </si>
  <si>
    <t>1100329基府教體參字第1100214353號</t>
  </si>
  <si>
    <t>李麗玲</t>
  </si>
  <si>
    <t xml:space="preserve">110年本府地方教育發展基金-體育及衛生教育計畫-體育及衛生教育-學生衛生保健-會費、捐助、補助、分攤、照護、救濟與交流活動費-補貼、獎勵、慰問、照護與救濟-其他補貼、獎勵、慰問、照護與救濟
</t>
  </si>
  <si>
    <t>109學年度精進國民中小學教師教學專業與課程品質整體推動計畫-研究專案計畫</t>
  </si>
  <si>
    <t>110年3月23日基府教學參字第1100213358號</t>
  </si>
  <si>
    <t xml:space="preserve">由110年本府地方教育發展基金「國民小學教育-中央政府補助國民小學教育經費-其他-其他支出-其他#8」調整至 「國民小學教育計畫-中央政府補助國民小學教育經費-服務費用-專業服務費-講師鐘點稿費出席審查及查詢費」
</t>
  </si>
  <si>
    <t>1.原補助34萬8,720元，上年度結轉7萬8,075元。
2.預付24萬8,963元。</t>
  </si>
  <si>
    <t xml:space="preserve">(一)教育部補助款：
(1)代課鐘點、出席審查費等，由「國民小學教育-中央政府補助國民小學教育經費-服務費用-專業服務費-講師鐘點、稿費、出席審查及查詢費」項下支應
(2)教材教具費由「國民小學教育-中央政府補助國民小學教育經費-材料及用品費-用品消耗-其他用品消耗」項下支應
(3)差旅費由「國民小學教育-中央政府補助國民小學教育經費-服務費用-旅運費-國內旅費」項下支應４、其他業務費由「國民小學教育-中央政府補助國民小學教育經費-其他-其他支出-其他#8
(二)縣市自籌款由「地方教育發展基金-國民小學教育-國民小學教育行政及督導-其他-其他支出-其他#8」項下支應。
</t>
  </si>
  <si>
    <t xml:space="preserve">(一)109地方教育發展基金—國民小學教育—中央政府補助國民小學教育經費—用人費用—正式員額薪資—職員薪金#3
(二)110地方教育發展基金—國民小學教育—中央政府補助國民小學教育經費—用人費用—正式員額薪資—職員薪金#2
</t>
  </si>
  <si>
    <t xml:space="preserve">(一)教育部補助款：由「國民小學教育－中央政府補助國民小學教育經費－其他－其他支出－其他#8」項下支應。
(二)本府自籌款：由「國民小學教育－國民小學教育行政及督導－其他－其他支出－其他#8」項下支應。
</t>
  </si>
  <si>
    <t xml:space="preserve">本府地方教育發展基金-體育及衛生教育計畫-體育及衛生教育-學生衛生保健-會費、捐助、補助、分攤、照護、救濟與交流費-補貼、獎勵、慰問、照護與救濟-其他補貼、獎勵、慰問、照護與救濟
</t>
  </si>
  <si>
    <t xml:space="preserve">(1)110年中央政府補助體育教學及活動經費-會費、捐助、補助、分攤、照護、救濟與交流活動費-捐助、補助與獎助-補(協)助政府機關(構)#1-6項下支應85%
(2)110年學生衛生保健-會費、捐助、補助、分攤、照護、救濟與交流活動費-捐助、補助與獎助-其他捐助、補助與獎助項下支應15%
</t>
  </si>
  <si>
    <t xml:space="preserve">國民小學教育-國民小學學生公費及獎補助-110年-會費、捐助、補助、分攤、照護、救濟與交流活動費-捐助、補助與獎助-獎助學員生給與#1項下支應
</t>
  </si>
  <si>
    <t xml:space="preserve">109學年度第2學期市屬公立國民中小學學生教科圖書經費
</t>
  </si>
  <si>
    <t>中華民國110年01月01日至110年5月31日止</t>
  </si>
  <si>
    <t>1100415_基府教國參字第1100217521號</t>
  </si>
  <si>
    <t>B110E5</t>
  </si>
  <si>
    <t xml:space="preserve">電力系統改善暨冷氣裝設跨介面整合及納入美感設計規劃之諮詢經費
</t>
  </si>
  <si>
    <t>1100309基府教國參字第1100204611號</t>
  </si>
  <si>
    <t xml:space="preserve">(1)110年地方教育發展基金-應付代收款子目210001。
(2)110年地方教育發展基金-國民中學教育計畫-國民中學教育行政及督導-服務費用-專業服務費-講課鐘點、稿費、出席審查及查詢費。
</t>
  </si>
  <si>
    <t>A110I5</t>
  </si>
  <si>
    <t xml:space="preserve">109學年度第2學期減授課鐘點暨因課務代理衍生之勞健保、勞退金及公付補充保費
</t>
  </si>
  <si>
    <t>1100329基府教學參字第1100212675號</t>
  </si>
  <si>
    <t xml:space="preserve">(1)教育部補助款:國民小學教育－中央政府補助國民小學教育經費－其他－其他支出－其他#8調整至服務費用-專業服務費-講師鐘點、稿費、出席審查及查詢費。
(2)本府自籌款:國民小學教育－國民小學教育行政及督導－服務費用－專業服務費－講課鐘點、稿費、出席審查及查詢費#3。
</t>
  </si>
  <si>
    <t>A109G4</t>
  </si>
  <si>
    <t xml:space="preserve">1100318基府教終參字第1100209944號
</t>
  </si>
  <si>
    <t xml:space="preserve">本府110年度地方教育發展基金—社會教育計畫—中央政府補助社會教育經費—其他—其他支出—其他(#7-1)
</t>
  </si>
  <si>
    <t xml:space="preserve">109學年度藝術與美感深耕計畫-音樂送到校表演活動
</t>
  </si>
  <si>
    <t xml:space="preserve">109學年度精進計畫-縣市成長計畫（下學期）-「定終身」課程實施計畫
</t>
  </si>
  <si>
    <t xml:space="preserve">109學年度精進計畫-縣市成長計畫（下學期）-國中綜合領域非專教師增能研習計畫
</t>
  </si>
  <si>
    <t xml:space="preserve">109學年度精進計畫-縣市成長計畫（下學期）-校園種子微.美跨校學習社群
</t>
  </si>
  <si>
    <t xml:space="preserve">109學年度精進計畫-縣市成長計畫（下學期）-「學力品質up」學習社群
</t>
  </si>
  <si>
    <t xml:space="preserve">(一)教育部補助款：
(1)代課鐘點、出席審查費等，由「國民小學教育-中央政府補助國民小學教育經費-服務費用-專業服務費-講師鐘點、稿費、出席審查及查詢費」項下支應
(2)教材教具費由「國民小學教育-中央政府補助國民小學教育經費-材料及用品費-用品消耗-其他用品消耗」項下支應
(3)差旅費由「國民小學教育-中央政府補助國民小學教育經費-服務費用-旅運費-國內旅費」項下支應４、其他業務費由「國民小學教育-中央政府補助國民小學教育經費-其他-其他支出-其他#8
(二)縣市自籌款由「地方教育發展基金-國民小學教育-國民小學教育行政及督導-其他-其他支出-其他#8」項下支應。
</t>
  </si>
  <si>
    <t>學務處</t>
  </si>
  <si>
    <t>E110L1</t>
  </si>
  <si>
    <t xml:space="preserve">110年校內普通班教師特教知能研習經費
</t>
  </si>
  <si>
    <t>1100415基府教特參字第1100213021號</t>
  </si>
  <si>
    <t xml:space="preserve">110年度地方教育發展基金─特殊教育計畫─特殊教育─110年度─中央政府補助特殊教育經費─其他─其他支出─其他#8
</t>
  </si>
  <si>
    <t>C110E3</t>
  </si>
  <si>
    <t>110年社區共讀站閱讀推廣活動相關計畫</t>
  </si>
  <si>
    <t>1100412基府教終參字第1100216697C號</t>
  </si>
  <si>
    <t>設備組</t>
  </si>
  <si>
    <t>1100703
1100710</t>
  </si>
  <si>
    <t xml:space="preserve">110年度地方教育發展基金-社會教育計畫-社會教育行政及督導-其他-其他支出-其他(#9-1)
</t>
  </si>
  <si>
    <t>1090907基府教學參字第1090134108A號
1091119基府教學參字第1090255318號
1100330基府教學參字第1100213090號</t>
  </si>
  <si>
    <t xml:space="preserve">109學年度公立國民中學增置專長教師員額實施計畫(國中1000專案)第1-3期經費
</t>
  </si>
  <si>
    <t xml:space="preserve">(1)國教署補助款由110年本市地方教育發展基金─國民小學教育─中央政府補助國民小學教育經費─用人費用─正式員額薪資─職員薪金#5項下支應。
(2)本府自籌款由110年本市地方教育發展基金─一般行政管理及計畫─行政管理及推展計畫─人員維持費─用人費用─正式員額薪資─職員薪金#1。
</t>
  </si>
  <si>
    <t>E110T1</t>
  </si>
  <si>
    <t>1100423基府教特參字第1100219128號</t>
  </si>
  <si>
    <t>109學年度國中生涯發展教育計畫經費-第2期</t>
  </si>
  <si>
    <t xml:space="preserve">(1)本市地方教育發展基金-特殊教育計畫-特殊教育-110年度-特殊教育行政及督導-其他-其他支出-其他#3（E110T1）項下支應。
(2)本市地方教育發展基金-特殊教育計畫-特殊教育-110年度-中央政府補助特殊教育經費-其他-其他支出-其他#9項下支應。
</t>
  </si>
  <si>
    <t>11001
11007</t>
  </si>
  <si>
    <t>E110G1</t>
  </si>
  <si>
    <t>1100331基府特教參字第1100215305號</t>
  </si>
  <si>
    <t>E110H1</t>
  </si>
  <si>
    <t>109學年度高級中等以下學校特殊教育評鑑績優學校獎勵金</t>
  </si>
  <si>
    <t>1100414基府教特參字第1100217280號</t>
  </si>
  <si>
    <t xml:space="preserve">110年度地方教育發展基金─特殊教育計畫─中央政府補助特殊教育經費─其他─其他支出─其他#1
</t>
  </si>
  <si>
    <t xml:space="preserve">110年度國中學務中心學校
</t>
  </si>
  <si>
    <t xml:space="preserve">110年度教師正向管教實務與理念研習實施計畫
</t>
  </si>
  <si>
    <t>1100427基府教特參字第1100219617號</t>
  </si>
  <si>
    <t xml:space="preserve">110年度區域職業試探與體驗中心設備維修保養及保固計畫
</t>
  </si>
  <si>
    <t xml:space="preserve">本市地方教育發展基金-特殊教育計畫-110年度-特殊教育-特殊教育行政及督導-修理保養及保固費-機械及設備維修費
</t>
  </si>
  <si>
    <t>D11001</t>
  </si>
  <si>
    <t>110年自設廚房學校天燃氣管線設備評估費</t>
  </si>
  <si>
    <t>1100219基府教體參字第1100201979號</t>
  </si>
  <si>
    <t>11002
11003</t>
  </si>
  <si>
    <t xml:space="preserve">本府地方教育發展基金-學生衛生保健-會費、捐助、補助、分攤、照護、救濟與交流活動費-捐助、補助與獎助-補(協)助政府機關(構)
</t>
  </si>
  <si>
    <t>D110B8</t>
  </si>
  <si>
    <t>110年度運動發展基金補助各級學校運動團隊經費</t>
  </si>
  <si>
    <t>1100419基府教體參字第1100215548號</t>
  </si>
  <si>
    <t>體育組</t>
  </si>
  <si>
    <t>11001
11012</t>
  </si>
  <si>
    <t xml:space="preserve">(1)110年地方教育發展基金-110年地方教育發展基金-中央政府補助體育教學及活動經費-會費、捐助、補助、分攤、照護、救濟與交流活動費-競賽及交流活動費-技能競賽。
(2)110年體育教學及活動-會費、捐助、補助、分攤、照護、救濟與交流活動費-捐助、補助與獎助-其他捐助、補助與獎助。
</t>
  </si>
  <si>
    <t>A110O3</t>
  </si>
  <si>
    <t>110年學習階段銜接座談計畫</t>
  </si>
  <si>
    <t>1100412基府教學參字第1100216685號</t>
  </si>
  <si>
    <t>11004
11006</t>
  </si>
  <si>
    <t xml:space="preserve">國民小學教育-國民小學教育行政及督導-其他-其他支出-其他#1
</t>
  </si>
  <si>
    <t>E110C2</t>
  </si>
  <si>
    <t>110年度友善校園學生事務輔導與輔導工作-認輔小團體輔導實施計畫</t>
  </si>
  <si>
    <t>1100429基府教特參字第1100219692B號</t>
  </si>
  <si>
    <t>11003
11004</t>
  </si>
  <si>
    <t xml:space="preserve">(1)由本府地方教育發展基金-特殊教育計畫-特殊教育-中央政府補助特殊教育經費-其他-其他支出-其他#6項下支應。
(2)由本府地方教育發展基金-特殊教育計畫-特殊教育-特殊教育行政及督導-其他-其他支出-其他#4項下支應。
</t>
  </si>
  <si>
    <t>Z10901</t>
  </si>
  <si>
    <t>戶外球場整修工程</t>
  </si>
  <si>
    <t>1090327基府教體參字第1090214618號</t>
  </si>
  <si>
    <t>事務組</t>
  </si>
  <si>
    <t xml:space="preserve">109年度地方教育發展基金-建築及設備計畫-土地購置-教育局(處)土地購置-購建固定資產、無形資產及非理財目的之長期投資-購置固定資產-興建土地改良物#1
</t>
  </si>
  <si>
    <t>E110R1</t>
  </si>
  <si>
    <t>109學年度第2期學期視障及學障教科書經費</t>
  </si>
  <si>
    <t>1100420基府教特參字第1100218299號</t>
  </si>
  <si>
    <t xml:space="preserve">110年度地方教育發展基金─國民小學教育─國民小學教育行政及督導─材料用品費─用品消耗─其他用品消耗#2
</t>
  </si>
  <si>
    <t>2021城市博覽會小小導覽員展區探索補助費</t>
  </si>
  <si>
    <t>1100428基府教學參字第1100219911號</t>
  </si>
  <si>
    <t xml:space="preserve">國民小學教育─國民小學教育行政及督導─其他─其他支出─其他＃15
</t>
  </si>
  <si>
    <t>1.原補助10萬1,712元，上年度結轉3萬630元。
2.預付5萬8,815元。</t>
  </si>
  <si>
    <t xml:space="preserve">原補助34萬8,720元，上年度結轉7萬8,075元。
</t>
  </si>
  <si>
    <t>中華民國110年01月01日至110年6月30日止</t>
  </si>
  <si>
    <t>D110A6</t>
  </si>
  <si>
    <t xml:space="preserve">110年體育及衛生教育計劃-體育及衛生教育-學生衛生保健-服務費用-專業服務-其他專業服務費#302
</t>
  </si>
  <si>
    <t>宋明女</t>
  </si>
  <si>
    <t>109學年度學生健康檢查矯治費補助</t>
  </si>
  <si>
    <t>1100427基府教體參字第1100217863號</t>
  </si>
  <si>
    <t>C110D6</t>
  </si>
  <si>
    <t>110年度國民中小學閱讀推動計畫</t>
  </si>
  <si>
    <t>1100430基府教終參字第1100220328號</t>
  </si>
  <si>
    <t xml:space="preserve">(1)110年度地方教育發展基金-社會教育計畫-中央政府補助社會教育經費-其他-其他支出-其他(#5-2)
(2)110年度地方教育發展基金-社會教育計畫-社會教育行政及督導-其他-其他支出-其他(#9-7)
</t>
  </si>
  <si>
    <t>D110A5</t>
  </si>
  <si>
    <t>109年9月至110年1月採用國產可溯源生鮮食材暨有機或產銷履歷蔬菜、米獎勵金</t>
  </si>
  <si>
    <t>1100420基府教體參字第1100218440號</t>
  </si>
  <si>
    <t xml:space="preserve">本府地方教育發展基金-體育及衛生教育計畫─體育及衛生教育─學生衛生保健─會費、捐助、補助、分攤、照護、救濟與交流活動費─補貼、獎勵、慰問、照護與救濟─其他補貼、獎勵、慰問、照護與救濟
</t>
  </si>
  <si>
    <t>A110I4</t>
  </si>
  <si>
    <t>109學年度十二年國教課程前導學校計畫經費-第2期</t>
  </si>
  <si>
    <t>1100512基府教學參字第1100220868號</t>
  </si>
  <si>
    <t xml:space="preserve">110年地方教育發展基金－國民小學教育－中央政府補助國民小學教育經費－服務費用－專業服務費－講課鐘點、稿費、出席審查及查詢費#1
</t>
  </si>
  <si>
    <t>109學年度「國民中小學學生學習扶助─學校開班」第三期（寒假及第二學期）開班經費</t>
  </si>
  <si>
    <t>1100517基府教學參字第1100223172號</t>
  </si>
  <si>
    <t>1090715
1100630</t>
  </si>
  <si>
    <t xml:space="preserve">原補助10萬1,712元，上年度結轉3萬630元
</t>
  </si>
  <si>
    <t>C110A2</t>
  </si>
  <si>
    <t>110年資深優良教師獎勵金</t>
  </si>
  <si>
    <t>1100428基府教終參字第1100217028號</t>
  </si>
  <si>
    <t xml:space="preserve">110年度地方教育發展基金—社會教育計畫—社會教育行政及督導—會費、捐助、補助、分攤、照護、救濟與交流活動費—補貼、獎勵、慰問、照護與救濟—獎勵費用(#3-1)
</t>
  </si>
  <si>
    <t>B110D7</t>
  </si>
  <si>
    <t>109年公立國民中小學視廳教室優化計畫</t>
  </si>
  <si>
    <t>1100415基府教國參字第1100217521號</t>
  </si>
  <si>
    <t>1100302基府教國參字第1100208996號</t>
  </si>
  <si>
    <t xml:space="preserve">110年中央政府補助建築及設備經費─購置固定資產、無形資產及非理財目的之長期投資─購置固定資產─擴充改良房屋建築及設備#13
</t>
  </si>
  <si>
    <t>A110H5</t>
  </si>
  <si>
    <t>109學年度第2學期市屬公立國民中小學學校教科圖書經費</t>
  </si>
  <si>
    <t>1100603基府教學參字第1100226388號</t>
  </si>
  <si>
    <t xml:space="preserve">(1)中央補助款：110國民小學教育-中央政府補助國民小學教育-材料及用品費-用品消耗-其他用品消耗#1
(2)地方自籌款：110國民小學教育-國民小學教育行政及督導-材料及用品費-用品消耗-其他用品消耗#2
</t>
  </si>
  <si>
    <t xml:space="preserve">(1)國教署補助款由110年本市地方教育發展基金─國民小學教育─中央政府補助國民小學教育經費─用人費用─正式員額薪資─職員薪金#5項下支應。
(2)本府自籌款由110年本市地方教育發展基金─一般行政管理及計畫─行政管理及推展計畫─人員維持費─用人費用─正式員額薪資─職員薪金#1。
</t>
  </si>
  <si>
    <t xml:space="preserve">(1)中央補助款經常門由「國民小學教育
─中央政府補助國民小學教育經費─其他支出─其他＃14（中央國小＃15）」項下支應。
(2)本府自籌經常門由「國民小學教育─國民小學教育行政及督導─服務費用─專業服務費─講課鐘點、稿費、出席費及查詢費＃5」項下支應。
(3)本府自籌資本門由「其他設備─教育局(處)其他設備─構建固定資產、無形資產及非理財目的之長期投資─構建固定資產─購建雜項設備＃6」項下支應。
</t>
  </si>
  <si>
    <t xml:space="preserve">(1)由本府地方教育發展基金-特殊教育計畫-特殊教育-中央政府補助特殊教育經費-其他-其他支出-其他#6項下支應。
(2)由本府地方教育發展基金-特殊教育計畫-特殊教育-特殊教育行政及督導-其他-其他支出-其他#4項下支應。
</t>
  </si>
  <si>
    <t xml:space="preserve">110年度地方教育發展基金─國民小學教育─國民小學教育行政及督導─材料用品費─用品消耗─其他用品消耗#2
</t>
  </si>
  <si>
    <t>中華民國110年01月01日至110年7月31日止</t>
  </si>
  <si>
    <t xml:space="preserve">110年度(1月至7月)特殊教團員減授課所需代課鐘點費
</t>
  </si>
  <si>
    <t>1100519基府教特參字第1100221534號</t>
  </si>
  <si>
    <t xml:space="preserve">本市地方教育發展基金-特殊教育計畫-特殊教育-110年度-中央補助特殊教育經費-其他-其他支出-其他#8
</t>
  </si>
  <si>
    <t>C110E5</t>
  </si>
  <si>
    <t>110年度交通安全教育-巡迴施教活動</t>
  </si>
  <si>
    <t>1100621基府教終參字第1100218344C號</t>
  </si>
  <si>
    <t>生教組</t>
  </si>
  <si>
    <t xml:space="preserve">本府110年度地方教育發展基金—社會教育計畫—社會教育行政及督導—會費、捐助、補助、分攤、照護、救濟與交流活動費—捐助、補助與獎助—補(協)助政府機關(構)(#2-11)
</t>
  </si>
  <si>
    <t xml:space="preserve">109年度本土語(閩語、客語、原住民族語)能力認證指導人員、通過人員敘獎獎勵金
</t>
  </si>
  <si>
    <t>1100615基府教學參字第1100228046號</t>
  </si>
  <si>
    <t xml:space="preserve">110國民小學教育-國民小學教育行政及督導-會費、捐助、補助、分攤、照護、救濟與交流活動費-補貼、獎勵、慰問、照護與救濟-獎勵費用
</t>
  </si>
  <si>
    <t>1100329基府教體參字第1100214353號
1100602基府教體參字第1100226174號</t>
  </si>
  <si>
    <t>B110E4</t>
  </si>
  <si>
    <t>校園場地開放公告看板經費</t>
  </si>
  <si>
    <t>1100414基府教國參字第1100217219號</t>
  </si>
  <si>
    <t xml:space="preserve">110年地方教育發展基金-其他設備計畫-教育局(處)其他設備-購建固定資產、無形資產及非理財目的之長期投資-購置固定資產-購置雜項設備
</t>
  </si>
  <si>
    <t>中華民國110年01月01日至110年8月31日止</t>
  </si>
  <si>
    <t>疫情停課午餐補助費</t>
  </si>
  <si>
    <t xml:space="preserve">1100329基府教體參字第1100214353號
1100602基府教體參字第1100226174號
</t>
  </si>
  <si>
    <t xml:space="preserve">1100520基府教體貳字第1100223882號
</t>
  </si>
  <si>
    <t>109學年度本土語文(閩南語、客語及原住民族語)認證考試輔導班經費</t>
  </si>
  <si>
    <t>1100719基府教學參字第1100233545號</t>
  </si>
  <si>
    <t xml:space="preserve">(一)中央補助款：鐘點費由110國民小學教育-中央政府補助國民小學教育經費-服務費用-專業服務費-講課鐘點、稿費、出席審查及查詢費項下支應。
(二)市府自籌款：
1.業務費由110國民小學教育-國民小學教育行政及督導-其他-其他支出-其他#1項下支應。
2.鐘點費由110國民小學教育-國民小學教育行政及督導-服務費用-專業服務費-講課鐘點、稿費、出席審查及查詢費#5項下支應。
</t>
  </si>
  <si>
    <t>A110D9</t>
  </si>
  <si>
    <t>110學年度補助國民中小學調整教師授課節數及導師費-第1期</t>
  </si>
  <si>
    <t>1100727基府教學參字第1100235021號</t>
  </si>
  <si>
    <t>1100801
1110731</t>
  </si>
  <si>
    <t xml:space="preserve">「110地方教育發展基金—國民小學教育—中央政府補助國民小學教育經費—用人費用—正式員額薪資—職員薪金#2
</t>
  </si>
  <si>
    <t>A110O5</t>
  </si>
  <si>
    <t>基隆市110年線上教學小幫手計畫</t>
  </si>
  <si>
    <t>1100722基府教學參字第1100232693號</t>
  </si>
  <si>
    <t>1100518
1100831</t>
  </si>
  <si>
    <t xml:space="preserve">110年度地方教育發展基金─國民小學教育─國民小學教育行政及督導─其他─其他支出─其他#20
</t>
  </si>
  <si>
    <t xml:space="preserve">1.原補助34萬8,720元，上年度結轉7萬8,075元。
2.109學年度已核結。(餘額係7月勞健保費，業於9/1支付)
</t>
  </si>
  <si>
    <t>109學年度已核結。(餘額係7月健保費，業於9/1支付)</t>
  </si>
  <si>
    <t>109學年度已核結。(餘額係7月勞健保費，業於9/1支付)</t>
  </si>
  <si>
    <t>中華民國110年01月01日至110年9月30日止</t>
  </si>
  <si>
    <t>A110F8</t>
  </si>
  <si>
    <t xml:space="preserve">110年度素養導向教學「藝能充電站」教學設備補充計畫經費
</t>
  </si>
  <si>
    <t>1100810基府教學參字第1100237544號</t>
  </si>
  <si>
    <t xml:space="preserve">110年地方教育發展基金-國民小學教育-國民小學教育行政及督導-其他-其他支出-其他#12、#101
</t>
  </si>
  <si>
    <t>1100817基府教國參字第1100237869號</t>
  </si>
  <si>
    <t>1100719基府教國參字第1100233454號</t>
  </si>
  <si>
    <t>A110C6</t>
  </si>
  <si>
    <t>1100703
1110630</t>
  </si>
  <si>
    <t>1100817基府教學參字第1100236676號</t>
  </si>
  <si>
    <t>110學年度「國民中小學學生學習扶助─學校開班」暑期開班經費</t>
  </si>
  <si>
    <t xml:space="preserve">110年地方教育發展基金－國民小學教育－中央政府補助國民小學教育經費－服務費用－專業服務費－講課鐘點、稿費、出席審查及查詢費#14
</t>
  </si>
  <si>
    <t>補貼高級中等以下學校自設廚房學校廚工薪資經費(5-7月停課期間)</t>
  </si>
  <si>
    <t>1100817基府教體參字第1100238829號</t>
  </si>
  <si>
    <t>應付代收款、#146、代碼510005</t>
  </si>
  <si>
    <t xml:space="preserve">教育部補貼「受嚴重特殊傳染性肺炎造成部分高級中等以下學校未具本職之課後外聘社團老師，因疫情停課導致鐘點費中斷，影響其生活者」津貼
</t>
  </si>
  <si>
    <t>1100824基府教特參字第1100237770號</t>
  </si>
  <si>
    <t>應付代收款#0146(310005)</t>
  </si>
  <si>
    <t>E110W1</t>
  </si>
  <si>
    <t>110年度「特教教學福利社實施計畫」經費</t>
  </si>
  <si>
    <t>1100618基府教特參字第1100228349號</t>
  </si>
  <si>
    <t xml:space="preserve">建築及設備計畫-其他設備-教育局(處)其他設備-購置固定資產、無形資產及非理財目的之長期投資-購置固定資產-購置機械及設備#1.#2
</t>
  </si>
  <si>
    <t>109學年度本土語文(閩南語、客語及原住民族語)認證考試輔導班經費-7~8月</t>
  </si>
  <si>
    <t>1100719基府教學參字第1100233545號
1100831基府教學參字第1100241295號</t>
  </si>
  <si>
    <t>中華民國110年01月01日至110年10月31日止</t>
  </si>
  <si>
    <t>E110B2</t>
  </si>
  <si>
    <t>110年9-12月國民中小學兼任輔導教師減授課鐘點費補助經費</t>
  </si>
  <si>
    <t>1100914基府教特參字第11002442108B號</t>
  </si>
  <si>
    <t xml:space="preserve">特殊教育計畫-特殊教育-110年-中央政府補助特殊教育經費-用人費用-聘僱及兼職人員薪資-兼職人員酬金
</t>
  </si>
  <si>
    <t>110年8-12月國民中小學專任輔導教師薪資暨109年度考績獎金補助經費</t>
  </si>
  <si>
    <t>1100914基府教特參字第1100244210A號</t>
  </si>
  <si>
    <t xml:space="preserve">(1)1,731萬8,400元整。由特殊教育計畫-特殊教育-110年-中央政府補助特殊教育經費-用人費用-正式員額薪資-職員薪金#1項下支應。
(2)21萬7,216元整。擬由一般行政管理計畫-行政管理及推展-110年-人員維持費-用人費用-正式員額薪資-職員薪金項下支應。
</t>
  </si>
  <si>
    <t>A110M2</t>
  </si>
  <si>
    <t>110學年度發展本土教育校訂課程實施計畫-碇內國中本土語文融入藝術與人文推廣培訓</t>
  </si>
  <si>
    <t>1100916基府教學參字第1100244703號</t>
  </si>
  <si>
    <t xml:space="preserve">(一)中央補助款20萬500元：
(1)鐘點費15萬2,400元：由110國民小學教育-中央政府補助國民小學教育經費-服務費用-專業服務費-講課鐘點、稿費、出席審查及查詢費項下支應。
(2)業務費4萬8,100元：由110國民小學教育-中央政府補助國民小學教育經費-其他-其他支出-其他#33項下支應。
(二)市府自籌款資本門3萬元，由其他設備-教育局(處)其他設備-購建固定資產、無形資產及非理財目的之長期投資-購建固定資產-購置雜項設備#6項下支應。
</t>
  </si>
  <si>
    <t>110學年度國中生涯發展教育計畫-第1期</t>
  </si>
  <si>
    <t>1100914基府教特參字第1100242540號</t>
  </si>
  <si>
    <t xml:space="preserve">(1)61萬7,773元由本市地方教育發展基金-特殊教育計畫-特殊教育-110年度-中央政府補助特殊教育經費-其他-其他支出-其他#9項下支應。
(二)9萬2,312元由本市地方教育發展基金-特殊教育計畫-特殊教育-特殊教育行政及督導-110年度-其他-其他支出-其他#3項下(E110T1)項下支應。
</t>
  </si>
  <si>
    <t xml:space="preserve">地方教育發展基金-特殊教育計畫-特殊教育-特殊教育行政及督導-110年度-其他-其他支出-其他#3(E110S1)項下支應。
</t>
  </si>
  <si>
    <t>110學年度國民中學技藝教育課程-第1期(110年9-12月)</t>
  </si>
  <si>
    <t>1100916基府教特參字第1100242465號</t>
  </si>
  <si>
    <t>A110G3</t>
  </si>
  <si>
    <t>110學年度學習完全免試國中提升學習品質計畫</t>
  </si>
  <si>
    <t>1100911基府教學參字第1100242795號</t>
  </si>
  <si>
    <t xml:space="preserve">1.國教署補助款：
(1)資本門，由建築及設備計畫-中央政府補助建築及設備經費-購置固定資產、無形資產及非理財目的之長期投資-購置固定資產-購置雜項設備#8項下支應。
(2)經常門，由國民小學教育-中央政府補助國民小學教育經費-其他-其他支出-其他#40項下支應。
2.本府自籌款：
(1)資本門，由其他設備-教育局（處）其他設備-購置固定資產、無形資產及非理財目的之長期投資-購置固定資產-購置雜項設備#6項下支應。
(2)經常門，由國民小學教育-國民小學教育行政及督導-其他-其他支出-其他#1項下支應。
</t>
  </si>
  <si>
    <t>A110P5</t>
  </si>
  <si>
    <t>110年度暑假期間學生午餐費補助</t>
  </si>
  <si>
    <t xml:space="preserve">1100927基府教體參字第1100245865號
</t>
  </si>
  <si>
    <t xml:space="preserve">本府地方教育發展基金-體育及衛生教育計畫-體育及衛生教育-學生衛生保健-會費、捐助、補助、分攤、照護、救濟與交流費-補貼、獎勵、慰問、照護與救濟-其他補貼、獎勵、慰問、照護與救濟
</t>
  </si>
  <si>
    <t>1100930基府教體參字第1100246563號</t>
  </si>
  <si>
    <t xml:space="preserve">109年9月至110年1月採用國產可溯源生鮮食材暨有機或產銷履歷蔬菜、米獎勵金
</t>
  </si>
  <si>
    <t xml:space="preserve">110年2-5月採用國產可溯源生鮮食材暨有機或產銷履歷蔬菜、米獎勵金
</t>
  </si>
  <si>
    <t>B110E3</t>
  </si>
  <si>
    <t>班班有冷氣計畫-行政辦公室及活動中心</t>
  </si>
  <si>
    <t>1100727基府教國參字第1100234793號</t>
  </si>
  <si>
    <t xml:space="preserve">109營建及修建工程-教育局(處)營建及修建工程-購建固定資產、無形資產及非理財目的之長期投資-購置固定資產-擴充改良房屋建築及設備
</t>
  </si>
  <si>
    <t>A110H2</t>
  </si>
  <si>
    <t>110學年度推動書法教育計畫</t>
  </si>
  <si>
    <t xml:space="preserve">1101005基府教學參字第1100240828號
</t>
  </si>
  <si>
    <t xml:space="preserve">1.中央補助款24萬9,400元：
(1)經常門18萬9,200元：由110國民小學教育-中央政府補助國民小學教育-其他支出-其他-其他#24項下支應。
(2)資本門6萬0,200元：由110建築及設備計畫-中央政府補助建築及設備經費-中央政府補助建築及設備經費-購建固定資產、無形資產及非理財目的之長期投資-購置固定資產-購置雜項設備#8項下支應。
2.市府自籌款10萬0,600元：
(1)經常門9萬0,800元：由110國民小學教育-國民小學教育行政及督導-其他-其他支出-其他#1項下支應。
(2)資本門9,800元：由110其他設備-教育局(處)其他設備-購建固定資產、無形資產及非理財目的之長期投資-購建固定資產-購置雜項設備#6項下支應。
</t>
  </si>
  <si>
    <t>A110R1</t>
  </si>
  <si>
    <t>110學年度國教輔導團領域小組核心團員減授課鐘點費-第1期</t>
  </si>
  <si>
    <t>1101004基府教學參字第1100247115號</t>
  </si>
  <si>
    <t xml:space="preserve">(1)中央補助款：計46萬8,563元，由110國民小學教育─中央政府補助國民小學教育經費－其他－其他支出─其他#40調整至講課鐘點、稿費、出席審查及查詢費項下支應。
(2)自籌款：5萬2,063元，由110國民小學教育—國民小學教育行政及督導－服務費用－專業服務費－講課鐘點、稿費、出席審查及查詢費#3項下支應。
</t>
  </si>
  <si>
    <t>1100928基府教特參字第1100245618號</t>
  </si>
  <si>
    <t xml:space="preserve">109學年度第2學期身障生專業團隊服務(含保費)費用
</t>
  </si>
  <si>
    <t xml:space="preserve">110學年度第1學期身心障礙學生專業團隊服務(含保費)費用
</t>
  </si>
  <si>
    <t>A110Q8</t>
  </si>
  <si>
    <t>1100930基府教學參字第1100246835號</t>
  </si>
  <si>
    <t>110學年度國民中學及國民小學彈性學習課程-社團活動經費</t>
  </si>
  <si>
    <t xml:space="preserve">彈性學習課程-社團活動補助經費由110國民小學教育-國民小學教育行政及督導-服務費用-專業服務費-講課鐘點、稿費、出席審查及查詢費#5
</t>
  </si>
  <si>
    <t>A110I8</t>
  </si>
  <si>
    <t>110學年度國民教育輔導團第1期團務組織運作經費(國中綜合活動學習領域)</t>
  </si>
  <si>
    <t>1100916基府教學參字第1100243836號</t>
  </si>
  <si>
    <t xml:space="preserve">(1)教育部補助款182萬9,700元整，由「國民小學教育－中央政府補助國民小學教育經費－其他－其他支出－其他#40」項下支應。
(2)本府自籌款部分共計9萬6,300元整，由「國民小學教育－國民小學教育行政及督導－其他－其他支出－其他#8」項下支應。
</t>
  </si>
  <si>
    <t>中華民國110年01月01日至110年11月30日止</t>
  </si>
  <si>
    <t>1101015基府教國參字第1100249243號</t>
  </si>
  <si>
    <t>A110H4</t>
  </si>
  <si>
    <t>110學年度第1學期「市屬公立國民中小學學生教科圖書經費」</t>
  </si>
  <si>
    <t>1101006基府教學參字第1100243086號</t>
  </si>
  <si>
    <t xml:space="preserve">110年度地方教育發展基金-國民小學教育-國民小學教育及行政及督導-材料及用品費-用品消耗-其他用品消耗#2
</t>
  </si>
  <si>
    <t>A110R8</t>
  </si>
  <si>
    <t>停課不停學期間借用師生「行動載具及其相關設備之使用、更換與維修」經費</t>
  </si>
  <si>
    <t>11005
11009</t>
  </si>
  <si>
    <t>1101007基府教學參字第1100248068號</t>
  </si>
  <si>
    <t xml:space="preserve">(1)於不影響原經費科目支應下，由110年度地方教育發展基金─國民小學教育─國民小學行政及督導─其他─其他支出─其他#20調整至服務費用─修理保養及保護費─雜項設備修護費項下支應79萬3,505元整。
(2)由應付代收款#0146(110047)項下支應19萬1,925元整。
</t>
  </si>
  <si>
    <t>B110D3</t>
  </si>
  <si>
    <t>校園除草修枝補助經費</t>
  </si>
  <si>
    <t>1101001基府教國參字第1100245021號</t>
  </si>
  <si>
    <t xml:space="preserve">110年國民教育計畫-國民中學教育-國民中學教育行政及督導-服務費用-修理保養及保固費-雜項設備修護調整至外包費項下
</t>
  </si>
  <si>
    <t>1101027基府教特參字第1100249729號</t>
  </si>
  <si>
    <t>基隆市110學年度區域職探與體驗示範中心計畫-第1期</t>
  </si>
  <si>
    <t xml:space="preserve">(1)13萬元由本市地方教育發展基金-特殊教育計畫-特殊教育-110年度-中央政府補助特殊教育經費-其他-其他支出-其他#11項下支應。
(2)108萬7,826元由本市地方教育發展基金-特殊教育計畫特殊教育-110年度-中央政府補助特殊教育經費-其他-其他#201項下支應。
(3)18萬1,974元由本市地方教育發展基金-特殊教育計畫110年度-特殊教育-特殊教育行政及督導-其他-其他支出-其他#101項下支應。
</t>
  </si>
  <si>
    <t>基隆市110學年度區域職探與體驗示範中心-碇內中心防疫物資經費</t>
  </si>
  <si>
    <t>1101027基府教特參字第1100249906號</t>
  </si>
  <si>
    <t xml:space="preserve">本市地方教育發展基金-特殊教育計畫-110年度-特殊教育-特殊教育行政及督導-其他-其他支出-其他#101
</t>
  </si>
  <si>
    <t>A110R4</t>
  </si>
  <si>
    <t>1100930基府教學參字第1100245174號</t>
  </si>
  <si>
    <t xml:space="preserve">110學年度戶外教育與海洋教育計畫-辦理戶外教育課程
</t>
  </si>
  <si>
    <t>A110S4</t>
  </si>
  <si>
    <t>110年度全國性多元文化優良教案甄選活動經費</t>
  </si>
  <si>
    <t>1101020基府教學參字第1100250202號</t>
  </si>
  <si>
    <t xml:space="preserve">110年度地方教育發展基金-國民小學教育-國民小學教育行政及督導-材料及用品費-用品消耗-其他用品消耗#3
</t>
  </si>
  <si>
    <t>110學年度「國民中小學學生學習扶助─學校開班」第一學期開班經費</t>
  </si>
  <si>
    <t>1101101基府教學參字第1100250448號</t>
  </si>
  <si>
    <t xml:space="preserve">110年地方教育發展基金-國民小
學教育-中央政府補助國民小學教育經費-服務費用-專業服務費-講課鐘點、稿費、出席審查及查詢費
</t>
  </si>
  <si>
    <t>A110K8</t>
  </si>
  <si>
    <t xml:space="preserve">110學年度公立國民中學增置專長教師員額實施計畫(國中1000專案)第1期經費
</t>
  </si>
  <si>
    <t>1101029基府教學參字第1100249362號</t>
  </si>
  <si>
    <t xml:space="preserve">(1)國教署補助款由110年本市地方教育發展基金─國民小學教育─中央政府補助國民小學教育經費─用人費用─正式員額薪資─職員薪金─#5項下支應。
(2)本府自籌款由110年本市地方教育發展基金─一般行政管理及計畫─行政管理及推展計畫─人員維持費─用人費用─正式員額薪資─職員薪金#1項下支應。
</t>
  </si>
  <si>
    <t>D110A3</t>
  </si>
  <si>
    <t>110年9-12月午餐補助經費</t>
  </si>
  <si>
    <t>1101101基府教體參字第1100251277號</t>
  </si>
  <si>
    <t xml:space="preserve">110年度地方教育發展基金-體育及衛生教育計畫-體育及衛生教育-學生衛生保健-會費、捐助、補助、分攤、照護、救濟與交流活動費-補貼、獎勵、慰問、照護與救濟-其他補貼、獎勵、慰問、照護與救濟
</t>
  </si>
  <si>
    <t>B110C4</t>
  </si>
  <si>
    <t>校園監視系統主機設備更新經費</t>
  </si>
  <si>
    <t>1101013基府教國參字第1100245873號</t>
  </si>
  <si>
    <t xml:space="preserve">110年度地方教育發展基金-其他設備計畫-教育局(處)其他設備-購建固定資產、無形資產及非理財目的之長期投資-購置固定資產-購置雜項設備#6
</t>
  </si>
  <si>
    <t>A110I6</t>
  </si>
  <si>
    <t>110學年度第1學期減授課鐘點暨因課務代理衍生之勞健保、勞退金及公付補充保費</t>
  </si>
  <si>
    <t>1101026基府教學參字第1100249883號</t>
  </si>
  <si>
    <t xml:space="preserve">(1)中央補助款:由「國民小學教育-中央政府補助國民小學教育經費-其他-其他支出-其他#40」調整至「國民小學教育-中央政府補助國民小學教育經費-服務費用-專業服務費-講課鐘點、稿費、出席審查及查詢費」項下支應206萬1,366元。
(2)本府自籌款:由「國民小學教育-國民小學教育行政及督導-服務費用-專業服務費-講課鐘點、稿費、出席審查及查詢費#3」項下支應25萬4,776元。
</t>
  </si>
  <si>
    <t>A110S3</t>
  </si>
  <si>
    <t xml:space="preserve">110學年度「因應嚴重特殊傳染性肺炎補助各縣（市）居家學習實施計畫」採購線上教學設備補助經費
</t>
  </si>
  <si>
    <t>1101021基府教學參字第1100247996號</t>
  </si>
  <si>
    <t xml:space="preserve">(1)應付代收款#0146（110047）項下支應110萬114元整。
(2)110年度地方教育發展基金─國民小學教育─國民小學行政及督導─其他─其他支出─其他#14項下支應3,512元整。
</t>
  </si>
  <si>
    <t>預付4萬9,836元。</t>
  </si>
  <si>
    <t>(一)教育部補助款：
(1)代課鐘點、出席審查費等，由「國民小學教育-中央政府補助國民小學教育經費-服務費用-專業服務費-講師鐘點、稿費、出席審查及查詢費」項下支應
(2)教材教具費由「國民小學教育-中央政府補助國民小學教育經費-材料及用品費-用品消耗-其他用品消耗」項下支應
(3)差旅費由「國民小學教育-中央政府補助國民小學教育經費-服務費用-旅運費-國內旅費」項下支應４、其他業務費由「國民小學教育-中央政府補助國民小學教育經費-其他-其他支出-其他#8
(二)縣市自籌款由「地方教育發展基金-國民小學教育-國民小學教育行政及督導-其他-其他支出-其他#8」項下支應。</t>
  </si>
  <si>
    <t>A110J3</t>
  </si>
  <si>
    <t xml:space="preserve">110學年度精進國民中小學教師教學專業與課程品質整體推動計畫-縣市成長計畫-綜合活動非專長教師素養導向增能研習實施計畫
</t>
  </si>
  <si>
    <t>1101108基府教學參字第1100252943號</t>
  </si>
  <si>
    <t xml:space="preserve">(1)教育部補助款：由「國民小學教育-中央政府補助國民小學教育經費-其他-其他支出-其他#40」項下支應。
(2)本府自籌款：由「國民小學教育-國民小學教育行政及督導-其他-其他支出-其他#8」項下支應。
</t>
  </si>
  <si>
    <t>中華民國110年01月01日至110年12月31日止</t>
  </si>
  <si>
    <t>110學年度第1期學期視障及學障教科書經費</t>
  </si>
  <si>
    <t>1101118基府教特參字第1100255374號</t>
  </si>
  <si>
    <t xml:space="preserve">110年度地方教育發展基金-國民教育計畫-國民小學教育計畫-國民小學教育行政及督導-材料用品費-用品消耗-其他用品消耗#2
</t>
  </si>
  <si>
    <t>B110E7</t>
  </si>
  <si>
    <t xml:space="preserve">110年地方教育發展基金─其他設備計畫─教育局(處)其他設備─購建固定資產、無形資產及非理財目的之長期投資─購置固定資產─購置雜項設備#6
</t>
  </si>
  <si>
    <t>細水霧降溫系統輔助經費</t>
  </si>
  <si>
    <t>1101105基府教國參字第1100250548號</t>
  </si>
  <si>
    <t>B111A4</t>
  </si>
  <si>
    <t>教職員退休及撫卹給付-用人費用-退休及卹償金-職員退休及離職金</t>
  </si>
  <si>
    <t xml:space="preserve">111年退休金、撫慰金及退休人員年終慰問金
 </t>
  </si>
  <si>
    <t>1101118基府教國參字第1100253993號</t>
  </si>
  <si>
    <t>A110I1</t>
  </si>
  <si>
    <t xml:space="preserve">110學年度十二年國教課綱國中小階段前導學校計畫-第1期
</t>
  </si>
  <si>
    <t>1101129基府教學參字第1100275769號</t>
  </si>
  <si>
    <t xml:space="preserve">(1)地方自籌經常門12萬3200元，由國民小學教育－國民小學教育行政及督導－其他－其他支出－其他#15項下支應。
(2)中央補助經常門99萬6800元，由國民小學教育－中央政府補助國民小學教育經費－其他－其他支出－其他#2(中央國小#37)項下支應。
</t>
  </si>
  <si>
    <t>E110D2</t>
  </si>
  <si>
    <t xml:space="preserve">110學年度辦理中輟生預防追蹤與復學輔導工作實施計畫
</t>
  </si>
  <si>
    <t>1101125基府教特參字第1100275027號</t>
  </si>
  <si>
    <t xml:space="preserve">(1)中央款：特殊教育計畫-特殊教育-110 年度-中央政府補助特殊教育經費-其他-其他支出-其他#3 項下支應。
(2)地方配合款：特殊教育計畫-特殊教育-110 年度-特殊行政及督導-其他-其他支出-其他#101 項下支應。
</t>
  </si>
  <si>
    <t>餐具澱粉檢驗試劑及油脂檢驗試劑費</t>
  </si>
  <si>
    <t>1101124基府教體參字第1100275311號</t>
  </si>
  <si>
    <t xml:space="preserve">110年度中央政府補助體育教學及活動經費-會費、捐助、補助、分攤、照護、救濟與交流活動費-捐助、補
助與獎助-補(協)助政府機關(構)#8
</t>
  </si>
  <si>
    <t>A110H6</t>
  </si>
  <si>
    <t>110學年度第1學期「市屬公立國民中小學學校教科圖書經費」</t>
  </si>
  <si>
    <t xml:space="preserve">(1)中央補助款34萬6,585元：由110國民小學教育-中央政府補助國民小學教育-材料及用品費-用品消耗-其他用品消耗#1項下支應。
(2)地方自籌款5萬6,954元：由110國民小學教育-國民小學教育行政及督導-材料及用品費-用品消耗-其他用品消耗項下支應。
</t>
  </si>
  <si>
    <t>1101130基府教學參字第1100276425號</t>
  </si>
  <si>
    <t>110學年度特殊教育學生獎助金</t>
  </si>
  <si>
    <t>1101130基府教特參字第1100276384號</t>
  </si>
  <si>
    <t>特教組</t>
  </si>
  <si>
    <t xml:space="preserve">110年度本市地方教育發展基金─特殊教育計畫─特殊教育─中央政府補助特殊教育經費─會費、捐助、補助、分攤、照護、救濟與交流活動費─捐助、補助與獎助─獎助學生給與
</t>
  </si>
  <si>
    <t>110學年度補助國民中小學調整教師授課節數及導師費-第1-2期</t>
  </si>
  <si>
    <t>1100727基府教學參字第1100235021號
1101210基府教學參字第1100278548號</t>
  </si>
  <si>
    <t>1101216基府教體參字第1100279418號</t>
  </si>
  <si>
    <t>110年9-12月轉入學生及教職員廚工午餐補助經費</t>
  </si>
  <si>
    <t>A110F7</t>
  </si>
  <si>
    <t>110學年度教學補給站補助計畫</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</si>
</sst>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109">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0" fillId="0" borderId="10" xfId="0" applyBorder="1" applyAlignment="1">
      <alignment vertical="top" wrapText="1"/>
    </xf>
    <xf numFmtId="187" fontId="0" fillId="0" borderId="10" xfId="0" applyNumberFormat="1" applyFill="1" applyBorder="1" applyAlignment="1">
      <alignment horizontal="center" vertical="top" wrapText="1"/>
    </xf>
    <xf numFmtId="0" fontId="0" fillId="0" borderId="10" xfId="0"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0" fillId="0" borderId="10" xfId="0" applyNumberFormat="1" applyFill="1"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4" borderId="10" xfId="0" applyNumberFormat="1" applyFont="1" applyFill="1" applyBorder="1" applyAlignment="1">
      <alignment horizontal="left" vertical="top" wrapText="1"/>
    </xf>
    <xf numFmtId="187" fontId="0" fillId="34" borderId="10" xfId="0" applyNumberFormat="1" applyFill="1" applyBorder="1" applyAlignment="1">
      <alignment horizontal="center" vertical="top" wrapText="1"/>
    </xf>
    <xf numFmtId="181" fontId="4" fillId="0"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33" borderId="10" xfId="0" applyNumberFormat="1" applyFont="1" applyFill="1"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3" xfId="0" applyFont="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181" fontId="4" fillId="35" borderId="10" xfId="0" applyNumberFormat="1" applyFont="1" applyFill="1" applyBorder="1" applyAlignment="1">
      <alignment horizontal="left" vertical="top" wrapText="1"/>
    </xf>
    <xf numFmtId="0" fontId="6" fillId="0" borderId="0" xfId="0" applyFont="1" applyAlignment="1">
      <alignment vertical="top"/>
    </xf>
    <xf numFmtId="185"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3" xfId="0" applyNumberFormat="1" applyFont="1" applyFill="1" applyBorder="1" applyAlignment="1">
      <alignment horizontal="left" vertical="top" wrapText="1"/>
    </xf>
    <xf numFmtId="0" fontId="0" fillId="0" borderId="12" xfId="0" applyNumberFormat="1" applyBorder="1" applyAlignment="1">
      <alignment horizontal="left" vertical="top" wrapText="1"/>
    </xf>
    <xf numFmtId="0" fontId="4" fillId="0" borderId="13" xfId="0" applyFont="1" applyFill="1" applyBorder="1" applyAlignment="1">
      <alignment horizontal="left" vertical="top" wrapText="1"/>
    </xf>
    <xf numFmtId="0" fontId="0" fillId="0" borderId="12" xfId="0" applyBorder="1" applyAlignment="1">
      <alignment horizontal="left" vertical="top" wrapText="1"/>
    </xf>
    <xf numFmtId="0" fontId="6" fillId="0" borderId="0" xfId="0" applyFont="1" applyBorder="1" applyAlignment="1">
      <alignment vertical="top"/>
    </xf>
    <xf numFmtId="0" fontId="6" fillId="0" borderId="0" xfId="0" applyFont="1" applyAlignment="1">
      <alignment horizontal="left" vertical="top"/>
    </xf>
    <xf numFmtId="0" fontId="4" fillId="33" borderId="13"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181" fontId="4" fillId="33" borderId="13"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4" xfId="0" applyNumberFormat="1" applyFont="1" applyFill="1" applyBorder="1" applyAlignment="1">
      <alignment horizontal="left" vertical="top" wrapText="1"/>
    </xf>
    <xf numFmtId="0" fontId="0" fillId="0" borderId="14" xfId="0" applyBorder="1" applyAlignment="1">
      <alignment horizontal="left" vertical="top" wrapText="1"/>
    </xf>
    <xf numFmtId="0" fontId="3" fillId="0" borderId="0" xfId="0" applyFont="1" applyAlignment="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128"/>
  <sheetViews>
    <sheetView tabSelected="1" view="pageBreakPreview" zoomScaleSheetLayoutView="100" zoomScalePageLayoutView="0" workbookViewId="0" topLeftCell="A1">
      <pane xSplit="3" ySplit="4" topLeftCell="D107" activePane="bottomRight" state="frozen"/>
      <selection pane="topLeft" activeCell="A1" sqref="A1"/>
      <selection pane="topRight" activeCell="D1" sqref="D1"/>
      <selection pane="bottomLeft" activeCell="A5" sqref="A5"/>
      <selection pane="bottomRight" activeCell="B80" sqref="B80:B8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4" width="9.00390625" style="45" hidden="1" customWidth="1"/>
    <col min="25" max="25" width="10.50390625" style="45" hidden="1" customWidth="1"/>
    <col min="26" max="26" width="11.625" style="45" hidden="1" customWidth="1"/>
    <col min="27" max="27" width="9.375" style="45" bestFit="1" customWidth="1"/>
    <col min="28" max="28" width="9.375" style="38" bestFit="1" customWidth="1"/>
    <col min="29" max="36" width="9.00390625" style="38" customWidth="1"/>
    <col min="37" max="38" width="9.375" style="38" bestFit="1" customWidth="1"/>
    <col min="39"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547</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AA5</f>
        <v>0</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96.75">
      <c r="A6" s="49">
        <v>2</v>
      </c>
      <c r="B6" s="48" t="s">
        <v>81</v>
      </c>
      <c r="C6" s="49" t="s">
        <v>77</v>
      </c>
      <c r="D6" s="2" t="s">
        <v>80</v>
      </c>
      <c r="E6" s="48" t="s">
        <v>78</v>
      </c>
      <c r="F6" s="51">
        <f>30630</f>
        <v>30630</v>
      </c>
      <c r="G6" s="51">
        <f aca="true" t="shared" si="0" ref="G6:G70">AA6</f>
        <v>0</v>
      </c>
      <c r="H6" s="51">
        <f aca="true" t="shared" si="1" ref="H6:H75">SUM(P6:AA6)</f>
        <v>30630</v>
      </c>
      <c r="I6" s="52">
        <f aca="true" t="shared" si="2" ref="I6:I75">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0</v>
      </c>
      <c r="H7" s="51">
        <f t="shared" si="1"/>
        <v>295319</v>
      </c>
      <c r="I7" s="52">
        <f t="shared" si="2"/>
        <v>0</v>
      </c>
      <c r="J7" s="49" t="s">
        <v>358</v>
      </c>
      <c r="K7" s="28">
        <v>44400</v>
      </c>
      <c r="L7" s="48"/>
      <c r="M7" s="46" t="s">
        <v>44</v>
      </c>
      <c r="N7" s="32"/>
      <c r="O7" s="20"/>
      <c r="P7" s="11"/>
      <c r="Q7" s="11"/>
      <c r="R7" s="11"/>
      <c r="S7" s="11"/>
      <c r="T7" s="11"/>
      <c r="U7" s="11">
        <f>58815-8685</f>
        <v>50130</v>
      </c>
      <c r="V7" s="11">
        <v>133093</v>
      </c>
      <c r="W7" s="11">
        <v>112096</v>
      </c>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v>44447</v>
      </c>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0</v>
      </c>
      <c r="H11" s="51">
        <f t="shared" si="1"/>
        <v>705712</v>
      </c>
      <c r="I11" s="52">
        <f t="shared" si="2"/>
        <v>0</v>
      </c>
      <c r="J11" s="54" t="s">
        <v>62</v>
      </c>
      <c r="K11" s="28">
        <v>44406</v>
      </c>
      <c r="L11" s="48" t="s">
        <v>140</v>
      </c>
      <c r="M11" s="46" t="s">
        <v>46</v>
      </c>
      <c r="N11" s="32"/>
      <c r="O11" s="20"/>
      <c r="P11" s="11">
        <v>16338</v>
      </c>
      <c r="Q11" s="11">
        <v>92430</v>
      </c>
      <c r="R11" s="11">
        <v>16338</v>
      </c>
      <c r="S11" s="11">
        <v>159700</v>
      </c>
      <c r="T11" s="11">
        <v>111545</v>
      </c>
      <c r="U11" s="11">
        <v>128619</v>
      </c>
      <c r="V11" s="11">
        <v>77563</v>
      </c>
      <c r="W11" s="11">
        <v>103179</v>
      </c>
      <c r="X11" s="11"/>
      <c r="Y11" s="11"/>
      <c r="Z11" s="11"/>
      <c r="AA11" s="11"/>
    </row>
    <row r="12" spans="1:27" ht="210">
      <c r="A12" s="49">
        <v>8</v>
      </c>
      <c r="B12" s="48" t="s">
        <v>373</v>
      </c>
      <c r="C12" s="49" t="s">
        <v>74</v>
      </c>
      <c r="D12" s="2" t="s">
        <v>285</v>
      </c>
      <c r="E12" s="20" t="s">
        <v>284</v>
      </c>
      <c r="F12" s="51">
        <f>78075+373780</f>
        <v>451855</v>
      </c>
      <c r="G12" s="51">
        <f t="shared" si="0"/>
        <v>0</v>
      </c>
      <c r="H12" s="51">
        <f t="shared" si="1"/>
        <v>451855</v>
      </c>
      <c r="I12" s="52">
        <f t="shared" si="2"/>
        <v>0</v>
      </c>
      <c r="J12" s="54" t="s">
        <v>62</v>
      </c>
      <c r="K12" s="28">
        <v>44410</v>
      </c>
      <c r="L12" s="48" t="s">
        <v>411</v>
      </c>
      <c r="M12" s="46" t="s">
        <v>46</v>
      </c>
      <c r="N12" s="32"/>
      <c r="O12" s="20"/>
      <c r="P12" s="11">
        <v>45266</v>
      </c>
      <c r="Q12" s="11"/>
      <c r="R12" s="11">
        <v>9253</v>
      </c>
      <c r="S12" s="11">
        <v>9253</v>
      </c>
      <c r="T12" s="11">
        <v>303482</v>
      </c>
      <c r="U12" s="11">
        <v>54519</v>
      </c>
      <c r="V12" s="11">
        <v>9253</v>
      </c>
      <c r="W12" s="11">
        <v>11576</v>
      </c>
      <c r="X12" s="11">
        <v>9253</v>
      </c>
      <c r="Y12" s="11"/>
      <c r="Z12" s="11"/>
      <c r="AA12" s="11"/>
    </row>
    <row r="13" spans="1:27" ht="324">
      <c r="A13" s="49">
        <v>9</v>
      </c>
      <c r="B13" s="48" t="s">
        <v>198</v>
      </c>
      <c r="C13" s="49" t="s">
        <v>92</v>
      </c>
      <c r="D13" s="2" t="s">
        <v>197</v>
      </c>
      <c r="E13" s="2" t="s">
        <v>199</v>
      </c>
      <c r="F13" s="51">
        <f>9025+329000</f>
        <v>338025</v>
      </c>
      <c r="G13" s="51">
        <f t="shared" si="0"/>
        <v>0</v>
      </c>
      <c r="H13" s="51">
        <f t="shared" si="1"/>
        <v>338025</v>
      </c>
      <c r="I13" s="52">
        <f t="shared" si="2"/>
        <v>0</v>
      </c>
      <c r="J13" s="54" t="s">
        <v>95</v>
      </c>
      <c r="K13" s="28">
        <v>44407</v>
      </c>
      <c r="L13" s="48" t="s">
        <v>141</v>
      </c>
      <c r="M13" s="46" t="s">
        <v>45</v>
      </c>
      <c r="N13" s="32"/>
      <c r="O13" s="20"/>
      <c r="P13" s="11">
        <v>8545</v>
      </c>
      <c r="Q13" s="11"/>
      <c r="R13" s="11"/>
      <c r="S13" s="11">
        <v>62473</v>
      </c>
      <c r="T13" s="11">
        <v>76042</v>
      </c>
      <c r="U13" s="11">
        <v>18288</v>
      </c>
      <c r="V13" s="11">
        <v>18320</v>
      </c>
      <c r="W13" s="11">
        <v>154357</v>
      </c>
      <c r="X13" s="11"/>
      <c r="Y13" s="11"/>
      <c r="Z13" s="11"/>
      <c r="AA13" s="11"/>
    </row>
    <row r="14" spans="1:27" ht="101.25" customHeight="1">
      <c r="A14" s="49">
        <v>10</v>
      </c>
      <c r="B14" s="99"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100"/>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101" t="s">
        <v>117</v>
      </c>
      <c r="C16" s="49" t="s">
        <v>58</v>
      </c>
      <c r="D16" s="2" t="s">
        <v>118</v>
      </c>
      <c r="E16" s="101" t="s">
        <v>120</v>
      </c>
      <c r="F16" s="51">
        <v>20781</v>
      </c>
      <c r="G16" s="51">
        <f t="shared" si="0"/>
        <v>0</v>
      </c>
      <c r="H16" s="51">
        <f t="shared" si="1"/>
        <v>20781</v>
      </c>
      <c r="I16" s="52">
        <f t="shared" si="2"/>
        <v>0</v>
      </c>
      <c r="J16" s="57" t="s">
        <v>116</v>
      </c>
      <c r="K16" s="28">
        <v>44491</v>
      </c>
      <c r="L16" s="48" t="s">
        <v>205</v>
      </c>
      <c r="M16" s="46" t="s">
        <v>47</v>
      </c>
      <c r="N16" s="32"/>
      <c r="O16" s="20"/>
      <c r="P16" s="11"/>
      <c r="Q16" s="11"/>
      <c r="R16" s="11"/>
      <c r="S16" s="11"/>
      <c r="T16" s="11"/>
      <c r="U16" s="11"/>
      <c r="V16" s="11"/>
      <c r="W16" s="11"/>
      <c r="X16" s="11"/>
      <c r="Y16" s="11">
        <v>20781</v>
      </c>
      <c r="Z16" s="11"/>
      <c r="AA16" s="11"/>
    </row>
    <row r="17" spans="1:27" ht="48">
      <c r="A17" s="49">
        <v>13</v>
      </c>
      <c r="B17" s="102"/>
      <c r="C17" s="49" t="s">
        <v>58</v>
      </c>
      <c r="D17" s="2" t="s">
        <v>119</v>
      </c>
      <c r="E17" s="102"/>
      <c r="F17" s="51">
        <v>5000</v>
      </c>
      <c r="G17" s="51">
        <f t="shared" si="0"/>
        <v>0</v>
      </c>
      <c r="H17" s="51">
        <f t="shared" si="1"/>
        <v>5000</v>
      </c>
      <c r="I17" s="52">
        <f t="shared" si="2"/>
        <v>0</v>
      </c>
      <c r="J17" s="57" t="s">
        <v>116</v>
      </c>
      <c r="K17" s="28">
        <v>44491</v>
      </c>
      <c r="L17" s="48"/>
      <c r="M17" s="46" t="s">
        <v>47</v>
      </c>
      <c r="N17" s="32"/>
      <c r="O17" s="20"/>
      <c r="P17" s="11"/>
      <c r="Q17" s="11"/>
      <c r="R17" s="11"/>
      <c r="S17" s="11"/>
      <c r="T17" s="11"/>
      <c r="U17" s="11"/>
      <c r="V17" s="11"/>
      <c r="W17" s="11"/>
      <c r="X17" s="11"/>
      <c r="Y17" s="11">
        <v>5000</v>
      </c>
      <c r="Z17" s="11"/>
      <c r="AA17" s="11"/>
    </row>
    <row r="18" spans="1:27" ht="177.7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0</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226.5">
      <c r="A20" s="49">
        <v>16</v>
      </c>
      <c r="B20" s="48" t="s">
        <v>400</v>
      </c>
      <c r="C20" s="49" t="s">
        <v>76</v>
      </c>
      <c r="D20" s="2" t="s">
        <v>436</v>
      </c>
      <c r="E20" s="48" t="s">
        <v>437</v>
      </c>
      <c r="F20" s="51">
        <f>5760+5760</f>
        <v>11520</v>
      </c>
      <c r="G20" s="51">
        <f t="shared" si="0"/>
        <v>0</v>
      </c>
      <c r="H20" s="51">
        <f t="shared" si="1"/>
        <v>11520</v>
      </c>
      <c r="I20" s="52">
        <f t="shared" si="2"/>
        <v>0</v>
      </c>
      <c r="J20" s="54">
        <v>1100731</v>
      </c>
      <c r="K20" s="28">
        <v>44468</v>
      </c>
      <c r="L20" s="48"/>
      <c r="M20" s="46" t="s">
        <v>46</v>
      </c>
      <c r="N20" s="32"/>
      <c r="O20" s="20"/>
      <c r="P20" s="11"/>
      <c r="Q20" s="11"/>
      <c r="R20" s="11"/>
      <c r="S20" s="11"/>
      <c r="T20" s="11"/>
      <c r="U20" s="11"/>
      <c r="V20" s="11"/>
      <c r="W20" s="11"/>
      <c r="X20" s="11">
        <v>11520</v>
      </c>
      <c r="Y20" s="11"/>
      <c r="Z20" s="11"/>
      <c r="AA20" s="11"/>
    </row>
    <row r="21" spans="1:27" ht="96.75">
      <c r="A21" s="49">
        <v>17</v>
      </c>
      <c r="B21" s="48" t="s">
        <v>388</v>
      </c>
      <c r="C21" s="49" t="s">
        <v>76</v>
      </c>
      <c r="D21" s="2" t="s">
        <v>386</v>
      </c>
      <c r="E21" s="48" t="s">
        <v>387</v>
      </c>
      <c r="F21" s="51">
        <v>800</v>
      </c>
      <c r="G21" s="51">
        <f t="shared" si="0"/>
        <v>0</v>
      </c>
      <c r="H21" s="51">
        <f t="shared" si="1"/>
        <v>800</v>
      </c>
      <c r="I21" s="52">
        <f t="shared" si="2"/>
        <v>0</v>
      </c>
      <c r="J21" s="54">
        <v>1100731</v>
      </c>
      <c r="K21" s="28">
        <v>44412</v>
      </c>
      <c r="L21" s="48"/>
      <c r="M21" s="46" t="s">
        <v>46</v>
      </c>
      <c r="N21" s="32"/>
      <c r="O21" s="20"/>
      <c r="P21" s="11"/>
      <c r="Q21" s="11"/>
      <c r="R21" s="11"/>
      <c r="S21" s="11"/>
      <c r="T21" s="11"/>
      <c r="U21" s="11"/>
      <c r="V21" s="11"/>
      <c r="W21" s="11">
        <v>800</v>
      </c>
      <c r="X21" s="11"/>
      <c r="Y21" s="11"/>
      <c r="Z21" s="11"/>
      <c r="AA21" s="11"/>
    </row>
    <row r="22" spans="1:27" ht="64.5">
      <c r="A22" s="49">
        <v>18</v>
      </c>
      <c r="B22" s="48" t="s">
        <v>90</v>
      </c>
      <c r="C22" s="49" t="s">
        <v>87</v>
      </c>
      <c r="D22" s="2" t="s">
        <v>88</v>
      </c>
      <c r="E22" s="48" t="s">
        <v>89</v>
      </c>
      <c r="F22" s="51">
        <v>4000</v>
      </c>
      <c r="G22" s="51">
        <f t="shared" si="0"/>
        <v>0</v>
      </c>
      <c r="H22" s="51">
        <f t="shared" si="1"/>
        <v>4000</v>
      </c>
      <c r="I22" s="52">
        <f t="shared" si="2"/>
        <v>0</v>
      </c>
      <c r="J22" s="56" t="s">
        <v>91</v>
      </c>
      <c r="K22" s="28">
        <v>44357</v>
      </c>
      <c r="L22" s="48" t="s">
        <v>148</v>
      </c>
      <c r="M22" s="46" t="s">
        <v>46</v>
      </c>
      <c r="N22" s="32"/>
      <c r="O22" s="20"/>
      <c r="P22" s="11"/>
      <c r="Q22" s="11"/>
      <c r="R22" s="11"/>
      <c r="S22" s="11"/>
      <c r="T22" s="11"/>
      <c r="U22" s="11">
        <v>4000</v>
      </c>
      <c r="V22" s="11"/>
      <c r="W22" s="11"/>
      <c r="X22" s="11"/>
      <c r="Y22" s="11"/>
      <c r="Z22" s="11"/>
      <c r="AA22" s="11"/>
    </row>
    <row r="23" spans="1:27" ht="96.75">
      <c r="A23" s="49">
        <v>19</v>
      </c>
      <c r="B23" s="48" t="s">
        <v>425</v>
      </c>
      <c r="C23" s="49" t="s">
        <v>421</v>
      </c>
      <c r="D23" s="2" t="s">
        <v>424</v>
      </c>
      <c r="E23" s="48" t="s">
        <v>423</v>
      </c>
      <c r="F23" s="51">
        <v>60828</v>
      </c>
      <c r="G23" s="51">
        <f t="shared" si="0"/>
        <v>27744</v>
      </c>
      <c r="H23" s="51">
        <f t="shared" si="1"/>
        <v>60828</v>
      </c>
      <c r="I23" s="52">
        <f t="shared" si="2"/>
        <v>0</v>
      </c>
      <c r="J23" s="54" t="s">
        <v>422</v>
      </c>
      <c r="K23" s="28"/>
      <c r="L23" s="48"/>
      <c r="M23" s="46" t="s">
        <v>44</v>
      </c>
      <c r="N23" s="32"/>
      <c r="O23" s="20"/>
      <c r="P23" s="11"/>
      <c r="Q23" s="11"/>
      <c r="R23" s="11"/>
      <c r="S23" s="11"/>
      <c r="T23" s="11"/>
      <c r="U23" s="11"/>
      <c r="V23" s="11"/>
      <c r="W23" s="11"/>
      <c r="X23" s="11"/>
      <c r="Y23" s="11">
        <v>33084</v>
      </c>
      <c r="Z23" s="11"/>
      <c r="AA23" s="11">
        <v>27744</v>
      </c>
    </row>
    <row r="24" spans="1:27" ht="81">
      <c r="A24" s="49">
        <v>20</v>
      </c>
      <c r="B24" s="48" t="s">
        <v>520</v>
      </c>
      <c r="C24" s="49" t="s">
        <v>421</v>
      </c>
      <c r="D24" s="2" t="s">
        <v>518</v>
      </c>
      <c r="E24" s="48" t="s">
        <v>519</v>
      </c>
      <c r="F24" s="51">
        <v>227283</v>
      </c>
      <c r="G24" s="51">
        <f t="shared" si="0"/>
        <v>117939</v>
      </c>
      <c r="H24" s="51">
        <f t="shared" si="1"/>
        <v>117939</v>
      </c>
      <c r="I24" s="52">
        <f t="shared" si="2"/>
        <v>109344</v>
      </c>
      <c r="J24" s="54">
        <v>11101</v>
      </c>
      <c r="K24" s="28"/>
      <c r="L24" s="48"/>
      <c r="M24" s="46" t="s">
        <v>44</v>
      </c>
      <c r="N24" s="32"/>
      <c r="O24" s="20"/>
      <c r="P24" s="11"/>
      <c r="Q24" s="11"/>
      <c r="R24" s="11"/>
      <c r="S24" s="11"/>
      <c r="T24" s="11"/>
      <c r="U24" s="11"/>
      <c r="V24" s="11"/>
      <c r="W24" s="11"/>
      <c r="X24" s="11"/>
      <c r="Y24" s="11"/>
      <c r="Z24" s="11"/>
      <c r="AA24" s="11">
        <f>145683-27744</f>
        <v>117939</v>
      </c>
    </row>
    <row r="25" spans="1:27" ht="81">
      <c r="A25" s="49">
        <v>21</v>
      </c>
      <c r="B25" s="48" t="s">
        <v>405</v>
      </c>
      <c r="C25" s="49" t="s">
        <v>401</v>
      </c>
      <c r="D25" s="2" t="s">
        <v>578</v>
      </c>
      <c r="E25" s="48" t="s">
        <v>579</v>
      </c>
      <c r="F25" s="51">
        <f>386145+321787</f>
        <v>707932</v>
      </c>
      <c r="G25" s="51">
        <f t="shared" si="0"/>
        <v>185269</v>
      </c>
      <c r="H25" s="51">
        <f t="shared" si="1"/>
        <v>452226</v>
      </c>
      <c r="I25" s="52">
        <f t="shared" si="2"/>
        <v>255706</v>
      </c>
      <c r="J25" s="56" t="s">
        <v>404</v>
      </c>
      <c r="K25" s="28"/>
      <c r="L25" s="48"/>
      <c r="M25" s="46" t="s">
        <v>46</v>
      </c>
      <c r="N25" s="32"/>
      <c r="O25" s="20"/>
      <c r="P25" s="11"/>
      <c r="Q25" s="11"/>
      <c r="R25" s="11"/>
      <c r="S25" s="11"/>
      <c r="T25" s="11"/>
      <c r="U25" s="11"/>
      <c r="V25" s="11"/>
      <c r="W25" s="11"/>
      <c r="X25" s="11">
        <v>32675</v>
      </c>
      <c r="Y25" s="11">
        <v>135235</v>
      </c>
      <c r="Z25" s="11">
        <v>99047</v>
      </c>
      <c r="AA25" s="11">
        <v>185269</v>
      </c>
    </row>
    <row r="26" spans="1:27" ht="32.25">
      <c r="A26" s="49">
        <v>22</v>
      </c>
      <c r="B26" s="48"/>
      <c r="C26" s="49" t="s">
        <v>582</v>
      </c>
      <c r="D26" s="2" t="s">
        <v>583</v>
      </c>
      <c r="E26" s="48"/>
      <c r="F26" s="51">
        <v>9269</v>
      </c>
      <c r="G26" s="51">
        <f>AA26</f>
        <v>0</v>
      </c>
      <c r="H26" s="51">
        <f>SUM(P26:AA26)</f>
        <v>0</v>
      </c>
      <c r="I26" s="52">
        <f>F26-H26</f>
        <v>9269</v>
      </c>
      <c r="J26" s="56"/>
      <c r="K26" s="28"/>
      <c r="L26" s="48"/>
      <c r="M26" s="46" t="s">
        <v>281</v>
      </c>
      <c r="N26" s="32"/>
      <c r="O26" s="20"/>
      <c r="P26" s="11"/>
      <c r="Q26" s="11"/>
      <c r="R26" s="11"/>
      <c r="S26" s="11"/>
      <c r="T26" s="11"/>
      <c r="U26" s="11"/>
      <c r="V26" s="11"/>
      <c r="W26" s="11"/>
      <c r="X26" s="11"/>
      <c r="Y26" s="11"/>
      <c r="Z26" s="11"/>
      <c r="AA26" s="11"/>
    </row>
    <row r="27" spans="1:27" ht="64.5">
      <c r="A27" s="49">
        <v>23</v>
      </c>
      <c r="B27" s="48" t="s">
        <v>418</v>
      </c>
      <c r="C27" s="49" t="s">
        <v>415</v>
      </c>
      <c r="D27" s="2" t="s">
        <v>416</v>
      </c>
      <c r="E27" s="48" t="s">
        <v>417</v>
      </c>
      <c r="F27" s="51">
        <v>47500</v>
      </c>
      <c r="G27" s="51">
        <f t="shared" si="0"/>
        <v>0</v>
      </c>
      <c r="H27" s="51">
        <f t="shared" si="1"/>
        <v>47500</v>
      </c>
      <c r="I27" s="52">
        <f t="shared" si="2"/>
        <v>0</v>
      </c>
      <c r="J27" s="62">
        <v>1110120</v>
      </c>
      <c r="K27" s="28"/>
      <c r="L27" s="48"/>
      <c r="M27" s="46" t="s">
        <v>281</v>
      </c>
      <c r="N27" s="32"/>
      <c r="O27" s="20"/>
      <c r="P27" s="11"/>
      <c r="Q27" s="11"/>
      <c r="R27" s="11"/>
      <c r="S27" s="11"/>
      <c r="T27" s="11"/>
      <c r="U27" s="11"/>
      <c r="V27" s="11"/>
      <c r="W27" s="11"/>
      <c r="X27" s="11">
        <v>47500</v>
      </c>
      <c r="Y27" s="11"/>
      <c r="Z27" s="11"/>
      <c r="AA27" s="11"/>
    </row>
    <row r="28" spans="1:27" ht="307.5">
      <c r="A28" s="49">
        <v>24</v>
      </c>
      <c r="B28" s="48" t="s">
        <v>459</v>
      </c>
      <c r="C28" s="49" t="s">
        <v>456</v>
      </c>
      <c r="D28" s="2" t="s">
        <v>457</v>
      </c>
      <c r="E28" s="48" t="s">
        <v>458</v>
      </c>
      <c r="F28" s="51">
        <v>400000</v>
      </c>
      <c r="G28" s="51">
        <f t="shared" si="0"/>
        <v>108506</v>
      </c>
      <c r="H28" s="51">
        <f t="shared" si="1"/>
        <v>166585</v>
      </c>
      <c r="I28" s="52">
        <f t="shared" si="2"/>
        <v>233415</v>
      </c>
      <c r="J28" s="62">
        <v>1110731</v>
      </c>
      <c r="K28" s="28"/>
      <c r="L28" s="48"/>
      <c r="M28" s="46" t="s">
        <v>45</v>
      </c>
      <c r="N28" s="32"/>
      <c r="O28" s="20"/>
      <c r="P28" s="11"/>
      <c r="Q28" s="11"/>
      <c r="R28" s="11"/>
      <c r="S28" s="11"/>
      <c r="T28" s="11"/>
      <c r="U28" s="11"/>
      <c r="V28" s="11"/>
      <c r="W28" s="11"/>
      <c r="X28" s="11"/>
      <c r="Y28" s="11">
        <v>18379</v>
      </c>
      <c r="Z28" s="11">
        <v>39700</v>
      </c>
      <c r="AA28" s="11">
        <v>108506</v>
      </c>
    </row>
    <row r="29" spans="1:27" ht="96.75">
      <c r="A29" s="49">
        <v>25</v>
      </c>
      <c r="B29" s="48" t="s">
        <v>159</v>
      </c>
      <c r="C29" s="49" t="s">
        <v>155</v>
      </c>
      <c r="D29" s="2" t="s">
        <v>156</v>
      </c>
      <c r="E29" s="48" t="s">
        <v>158</v>
      </c>
      <c r="F29" s="51">
        <v>4000</v>
      </c>
      <c r="G29" s="51">
        <f t="shared" si="0"/>
        <v>0</v>
      </c>
      <c r="H29" s="51">
        <f t="shared" si="1"/>
        <v>4000</v>
      </c>
      <c r="I29" s="52">
        <f t="shared" si="2"/>
        <v>0</v>
      </c>
      <c r="J29" s="56" t="s">
        <v>157</v>
      </c>
      <c r="K29" s="28">
        <v>44299</v>
      </c>
      <c r="L29" s="48"/>
      <c r="M29" s="46" t="s">
        <v>45</v>
      </c>
      <c r="N29" s="32"/>
      <c r="O29" s="20"/>
      <c r="P29" s="11"/>
      <c r="Q29" s="11"/>
      <c r="R29" s="11"/>
      <c r="S29" s="11">
        <v>4000</v>
      </c>
      <c r="T29" s="11"/>
      <c r="U29" s="11"/>
      <c r="V29" s="11"/>
      <c r="W29" s="11"/>
      <c r="X29" s="11"/>
      <c r="Y29" s="11"/>
      <c r="Z29" s="11"/>
      <c r="AA29" s="11"/>
    </row>
    <row r="30" spans="1:27" ht="356.25">
      <c r="A30" s="49">
        <v>26</v>
      </c>
      <c r="B30" s="48" t="s">
        <v>474</v>
      </c>
      <c r="C30" s="49" t="s">
        <v>471</v>
      </c>
      <c r="D30" s="2" t="s">
        <v>472</v>
      </c>
      <c r="E30" s="48" t="s">
        <v>473</v>
      </c>
      <c r="F30" s="51">
        <v>10000</v>
      </c>
      <c r="G30" s="51">
        <f t="shared" si="0"/>
        <v>0</v>
      </c>
      <c r="H30" s="51">
        <f t="shared" si="1"/>
        <v>0</v>
      </c>
      <c r="I30" s="52">
        <f t="shared" si="2"/>
        <v>10000</v>
      </c>
      <c r="J30" s="56"/>
      <c r="K30" s="28"/>
      <c r="L30" s="48"/>
      <c r="M30" s="46" t="s">
        <v>46</v>
      </c>
      <c r="N30" s="32"/>
      <c r="O30" s="20"/>
      <c r="P30" s="11"/>
      <c r="Q30" s="11"/>
      <c r="R30" s="11"/>
      <c r="S30" s="11"/>
      <c r="T30" s="11"/>
      <c r="U30" s="11"/>
      <c r="V30" s="11"/>
      <c r="W30" s="11"/>
      <c r="X30" s="11"/>
      <c r="Y30" s="11"/>
      <c r="Z30" s="11"/>
      <c r="AA30" s="11"/>
    </row>
    <row r="31" spans="1:27" ht="81">
      <c r="A31" s="49">
        <v>27</v>
      </c>
      <c r="B31" s="24"/>
      <c r="C31" s="49" t="s">
        <v>219</v>
      </c>
      <c r="D31" s="2" t="s">
        <v>253</v>
      </c>
      <c r="E31" s="24" t="s">
        <v>220</v>
      </c>
      <c r="F31" s="51">
        <v>381031</v>
      </c>
      <c r="G31" s="51">
        <f t="shared" si="0"/>
        <v>0</v>
      </c>
      <c r="H31" s="51">
        <f t="shared" si="1"/>
        <v>381031</v>
      </c>
      <c r="I31" s="52">
        <f t="shared" si="2"/>
        <v>0</v>
      </c>
      <c r="J31" s="56"/>
      <c r="K31" s="28">
        <v>44351</v>
      </c>
      <c r="L31" s="48"/>
      <c r="M31" s="46" t="s">
        <v>281</v>
      </c>
      <c r="N31" s="32"/>
      <c r="O31" s="20"/>
      <c r="P31" s="11"/>
      <c r="Q31" s="11"/>
      <c r="R31" s="11"/>
      <c r="S31" s="11"/>
      <c r="T31" s="11"/>
      <c r="U31" s="11">
        <v>381031</v>
      </c>
      <c r="V31" s="11"/>
      <c r="W31" s="11"/>
      <c r="X31" s="11"/>
      <c r="Y31" s="11"/>
      <c r="Z31" s="11"/>
      <c r="AA31" s="11"/>
    </row>
    <row r="32" spans="1:27" ht="81">
      <c r="A32" s="49">
        <v>28</v>
      </c>
      <c r="B32" s="24" t="s">
        <v>495</v>
      </c>
      <c r="C32" s="49" t="s">
        <v>492</v>
      </c>
      <c r="D32" s="2" t="s">
        <v>493</v>
      </c>
      <c r="E32" s="24" t="s">
        <v>494</v>
      </c>
      <c r="F32" s="51">
        <v>435210</v>
      </c>
      <c r="G32" s="51">
        <f t="shared" si="0"/>
        <v>435210</v>
      </c>
      <c r="H32" s="51">
        <f t="shared" si="1"/>
        <v>435210</v>
      </c>
      <c r="I32" s="52">
        <f t="shared" si="2"/>
        <v>0</v>
      </c>
      <c r="J32" s="56"/>
      <c r="K32" s="28">
        <v>44557</v>
      </c>
      <c r="L32" s="48"/>
      <c r="M32" s="46" t="s">
        <v>281</v>
      </c>
      <c r="N32" s="32"/>
      <c r="O32" s="20"/>
      <c r="P32" s="11"/>
      <c r="Q32" s="11"/>
      <c r="R32" s="11"/>
      <c r="S32" s="11"/>
      <c r="T32" s="11"/>
      <c r="U32" s="11"/>
      <c r="V32" s="11"/>
      <c r="W32" s="11"/>
      <c r="X32" s="11"/>
      <c r="Y32" s="11"/>
      <c r="Z32" s="11"/>
      <c r="AA32" s="11">
        <v>435210</v>
      </c>
    </row>
    <row r="33" spans="1:27" ht="129">
      <c r="A33" s="49">
        <v>29</v>
      </c>
      <c r="B33" s="24" t="s">
        <v>372</v>
      </c>
      <c r="C33" s="49" t="s">
        <v>369</v>
      </c>
      <c r="D33" s="2" t="s">
        <v>370</v>
      </c>
      <c r="E33" s="24" t="s">
        <v>371</v>
      </c>
      <c r="F33" s="51">
        <v>6187</v>
      </c>
      <c r="G33" s="51">
        <f t="shared" si="0"/>
        <v>0</v>
      </c>
      <c r="H33" s="51">
        <f t="shared" si="1"/>
        <v>6187</v>
      </c>
      <c r="I33" s="52">
        <f t="shared" si="2"/>
        <v>0</v>
      </c>
      <c r="J33" s="62">
        <v>1100731</v>
      </c>
      <c r="K33" s="28">
        <v>44393</v>
      </c>
      <c r="L33" s="48"/>
      <c r="M33" s="46" t="s">
        <v>281</v>
      </c>
      <c r="N33" s="32"/>
      <c r="O33" s="20"/>
      <c r="P33" s="11"/>
      <c r="Q33" s="11"/>
      <c r="R33" s="11"/>
      <c r="S33" s="11"/>
      <c r="T33" s="11"/>
      <c r="U33" s="11">
        <v>5993</v>
      </c>
      <c r="V33" s="11">
        <v>194</v>
      </c>
      <c r="W33" s="11"/>
      <c r="X33" s="11"/>
      <c r="Y33" s="11"/>
      <c r="Z33" s="11"/>
      <c r="AA33" s="11"/>
    </row>
    <row r="34" spans="1:27" ht="145.5">
      <c r="A34" s="49">
        <v>30</v>
      </c>
      <c r="B34" s="24" t="s">
        <v>572</v>
      </c>
      <c r="C34" s="49" t="s">
        <v>570</v>
      </c>
      <c r="D34" s="2" t="s">
        <v>571</v>
      </c>
      <c r="E34" s="24" t="s">
        <v>573</v>
      </c>
      <c r="F34" s="51">
        <v>8664</v>
      </c>
      <c r="G34" s="51">
        <f t="shared" si="0"/>
        <v>8664</v>
      </c>
      <c r="H34" s="51">
        <f>SUM(P34:AA34)</f>
        <v>8664</v>
      </c>
      <c r="I34" s="52">
        <f>F34-H34</f>
        <v>0</v>
      </c>
      <c r="J34" s="62">
        <v>11012</v>
      </c>
      <c r="K34" s="28"/>
      <c r="L34" s="48"/>
      <c r="M34" s="46" t="s">
        <v>281</v>
      </c>
      <c r="N34" s="32"/>
      <c r="O34" s="20"/>
      <c r="P34" s="11"/>
      <c r="Q34" s="11"/>
      <c r="R34" s="11"/>
      <c r="S34" s="11"/>
      <c r="T34" s="11"/>
      <c r="U34" s="11"/>
      <c r="V34" s="11"/>
      <c r="W34" s="11"/>
      <c r="X34" s="11"/>
      <c r="Y34" s="11"/>
      <c r="Z34" s="11"/>
      <c r="AA34" s="11">
        <v>8664</v>
      </c>
    </row>
    <row r="35" spans="1:27" ht="145.5">
      <c r="A35" s="49">
        <v>31</v>
      </c>
      <c r="B35" s="24" t="s">
        <v>562</v>
      </c>
      <c r="C35" s="49" t="s">
        <v>559</v>
      </c>
      <c r="D35" s="2" t="s">
        <v>560</v>
      </c>
      <c r="E35" s="24" t="s">
        <v>561</v>
      </c>
      <c r="F35" s="51">
        <v>157008</v>
      </c>
      <c r="G35" s="51">
        <f t="shared" si="0"/>
        <v>154101</v>
      </c>
      <c r="H35" s="51">
        <f>SUM(P35:AA35)</f>
        <v>154101</v>
      </c>
      <c r="I35" s="52">
        <f>F35-H35</f>
        <v>2907</v>
      </c>
      <c r="J35" s="62">
        <v>1100731</v>
      </c>
      <c r="K35" s="28"/>
      <c r="L35" s="48"/>
      <c r="M35" s="46" t="s">
        <v>46</v>
      </c>
      <c r="N35" s="32"/>
      <c r="O35" s="20"/>
      <c r="P35" s="11"/>
      <c r="Q35" s="11"/>
      <c r="R35" s="11"/>
      <c r="S35" s="11"/>
      <c r="T35" s="11"/>
      <c r="U35" s="11"/>
      <c r="V35" s="11"/>
      <c r="W35" s="11"/>
      <c r="X35" s="11"/>
      <c r="Y35" s="11"/>
      <c r="Z35" s="11"/>
      <c r="AA35" s="11">
        <v>154101</v>
      </c>
    </row>
    <row r="36" spans="1:27" ht="64.5">
      <c r="A36" s="49">
        <v>32</v>
      </c>
      <c r="B36" s="48" t="s">
        <v>196</v>
      </c>
      <c r="C36" s="49" t="s">
        <v>193</v>
      </c>
      <c r="D36" s="2" t="s">
        <v>195</v>
      </c>
      <c r="E36" s="48" t="s">
        <v>194</v>
      </c>
      <c r="F36" s="51">
        <v>5000</v>
      </c>
      <c r="G36" s="51">
        <f t="shared" si="0"/>
        <v>0</v>
      </c>
      <c r="H36" s="51">
        <f t="shared" si="1"/>
        <v>5000</v>
      </c>
      <c r="I36" s="52">
        <f t="shared" si="2"/>
        <v>0</v>
      </c>
      <c r="J36" s="62">
        <v>1100530</v>
      </c>
      <c r="K36" s="28">
        <v>44316</v>
      </c>
      <c r="L36" s="48"/>
      <c r="M36" s="46" t="s">
        <v>46</v>
      </c>
      <c r="N36" s="32"/>
      <c r="O36" s="20"/>
      <c r="P36" s="11"/>
      <c r="Q36" s="11"/>
      <c r="R36" s="11"/>
      <c r="S36" s="11">
        <v>5000</v>
      </c>
      <c r="T36" s="11"/>
      <c r="U36" s="11"/>
      <c r="V36" s="11"/>
      <c r="W36" s="11"/>
      <c r="X36" s="11"/>
      <c r="Y36" s="11"/>
      <c r="Z36" s="11"/>
      <c r="AA36" s="11"/>
    </row>
    <row r="37" spans="1:27" ht="64.5">
      <c r="A37" s="49">
        <v>33</v>
      </c>
      <c r="B37" s="48" t="s">
        <v>335</v>
      </c>
      <c r="C37" s="49" t="s">
        <v>193</v>
      </c>
      <c r="D37" s="2" t="s">
        <v>333</v>
      </c>
      <c r="E37" s="48" t="s">
        <v>334</v>
      </c>
      <c r="F37" s="51">
        <v>1000</v>
      </c>
      <c r="G37" s="51">
        <f t="shared" si="0"/>
        <v>0</v>
      </c>
      <c r="H37" s="51">
        <f t="shared" si="1"/>
        <v>1000</v>
      </c>
      <c r="I37" s="52">
        <f t="shared" si="2"/>
        <v>0</v>
      </c>
      <c r="J37" s="62">
        <v>1100731</v>
      </c>
      <c r="K37" s="28"/>
      <c r="L37" s="48"/>
      <c r="M37" s="46" t="s">
        <v>46</v>
      </c>
      <c r="N37" s="32"/>
      <c r="O37" s="20"/>
      <c r="P37" s="11"/>
      <c r="Q37" s="11"/>
      <c r="R37" s="11"/>
      <c r="S37" s="11"/>
      <c r="T37" s="11"/>
      <c r="U37" s="11">
        <v>1000</v>
      </c>
      <c r="V37" s="11"/>
      <c r="W37" s="11"/>
      <c r="X37" s="11"/>
      <c r="Y37" s="11"/>
      <c r="Z37" s="11"/>
      <c r="AA37" s="11"/>
    </row>
    <row r="38" spans="1:27" ht="291">
      <c r="A38" s="49">
        <v>34</v>
      </c>
      <c r="B38" s="48" t="s">
        <v>374</v>
      </c>
      <c r="C38" s="49" t="s">
        <v>352</v>
      </c>
      <c r="D38" s="2" t="s">
        <v>353</v>
      </c>
      <c r="E38" s="48" t="s">
        <v>354</v>
      </c>
      <c r="F38" s="51">
        <v>233000</v>
      </c>
      <c r="G38" s="51">
        <f t="shared" si="0"/>
        <v>0</v>
      </c>
      <c r="H38" s="51">
        <f t="shared" si="1"/>
        <v>233000</v>
      </c>
      <c r="I38" s="52">
        <f t="shared" si="2"/>
        <v>0</v>
      </c>
      <c r="J38" s="62" t="s">
        <v>62</v>
      </c>
      <c r="K38" s="28">
        <v>44412</v>
      </c>
      <c r="L38" s="48"/>
      <c r="M38" s="46" t="s">
        <v>46</v>
      </c>
      <c r="N38" s="32"/>
      <c r="O38" s="20"/>
      <c r="P38" s="11"/>
      <c r="Q38" s="11"/>
      <c r="R38" s="11"/>
      <c r="S38" s="11"/>
      <c r="T38" s="11"/>
      <c r="U38" s="11">
        <v>85405</v>
      </c>
      <c r="V38" s="11">
        <v>61472</v>
      </c>
      <c r="W38" s="11">
        <v>86123</v>
      </c>
      <c r="X38" s="11"/>
      <c r="Y38" s="11"/>
      <c r="Z38" s="11"/>
      <c r="AA38" s="11"/>
    </row>
    <row r="39" spans="1:27" ht="162">
      <c r="A39" s="49">
        <v>35</v>
      </c>
      <c r="B39" s="48" t="s">
        <v>263</v>
      </c>
      <c r="C39" s="49" t="s">
        <v>260</v>
      </c>
      <c r="D39" s="2" t="s">
        <v>261</v>
      </c>
      <c r="E39" s="48" t="s">
        <v>262</v>
      </c>
      <c r="F39" s="51">
        <f>102927</f>
        <v>102927</v>
      </c>
      <c r="G39" s="51">
        <f t="shared" si="0"/>
        <v>0</v>
      </c>
      <c r="H39" s="51">
        <f t="shared" si="1"/>
        <v>102927</v>
      </c>
      <c r="I39" s="52">
        <f t="shared" si="2"/>
        <v>0</v>
      </c>
      <c r="J39" s="62"/>
      <c r="K39" s="28">
        <v>44410</v>
      </c>
      <c r="L39" s="48"/>
      <c r="M39" s="46" t="s">
        <v>46</v>
      </c>
      <c r="N39" s="32"/>
      <c r="O39" s="20"/>
      <c r="P39" s="11"/>
      <c r="Q39" s="11"/>
      <c r="R39" s="11"/>
      <c r="S39" s="11"/>
      <c r="T39" s="11">
        <v>30878</v>
      </c>
      <c r="U39" s="11">
        <v>41170</v>
      </c>
      <c r="V39" s="11">
        <v>14704</v>
      </c>
      <c r="W39" s="11">
        <v>16175</v>
      </c>
      <c r="X39" s="11"/>
      <c r="Y39" s="11"/>
      <c r="Z39" s="11"/>
      <c r="AA39" s="11"/>
    </row>
    <row r="40" spans="1:27" ht="210">
      <c r="A40" s="49">
        <v>36</v>
      </c>
      <c r="B40" s="48" t="s">
        <v>536</v>
      </c>
      <c r="C40" s="49" t="s">
        <v>533</v>
      </c>
      <c r="D40" s="2" t="s">
        <v>534</v>
      </c>
      <c r="E40" s="48" t="s">
        <v>535</v>
      </c>
      <c r="F40" s="51">
        <v>92634</v>
      </c>
      <c r="G40" s="51">
        <f t="shared" si="0"/>
        <v>59551</v>
      </c>
      <c r="H40" s="51">
        <f t="shared" si="1"/>
        <v>59551</v>
      </c>
      <c r="I40" s="52">
        <f t="shared" si="2"/>
        <v>33083</v>
      </c>
      <c r="J40" s="62">
        <v>1110731</v>
      </c>
      <c r="K40" s="28"/>
      <c r="L40" s="48"/>
      <c r="M40" s="46" t="s">
        <v>46</v>
      </c>
      <c r="N40" s="32"/>
      <c r="O40" s="20"/>
      <c r="P40" s="11"/>
      <c r="Q40" s="11"/>
      <c r="R40" s="11"/>
      <c r="S40" s="11"/>
      <c r="T40" s="11"/>
      <c r="U40" s="11"/>
      <c r="V40" s="11"/>
      <c r="W40" s="11"/>
      <c r="X40" s="11"/>
      <c r="Y40" s="11"/>
      <c r="Z40" s="11"/>
      <c r="AA40" s="11">
        <v>59551</v>
      </c>
    </row>
    <row r="41" spans="1:27" ht="162">
      <c r="A41" s="49">
        <v>37</v>
      </c>
      <c r="B41" s="48" t="s">
        <v>249</v>
      </c>
      <c r="C41" s="49" t="s">
        <v>212</v>
      </c>
      <c r="D41" s="2" t="s">
        <v>213</v>
      </c>
      <c r="E41" s="48" t="s">
        <v>214</v>
      </c>
      <c r="F41" s="51">
        <v>50000</v>
      </c>
      <c r="G41" s="51">
        <f t="shared" si="0"/>
        <v>0</v>
      </c>
      <c r="H41" s="51">
        <f t="shared" si="1"/>
        <v>50000</v>
      </c>
      <c r="I41" s="52">
        <f t="shared" si="2"/>
        <v>0</v>
      </c>
      <c r="J41" s="62">
        <v>1100731</v>
      </c>
      <c r="K41" s="28">
        <v>44491</v>
      </c>
      <c r="L41" s="48"/>
      <c r="M41" s="46" t="s">
        <v>47</v>
      </c>
      <c r="N41" s="32"/>
      <c r="O41" s="20"/>
      <c r="P41" s="11"/>
      <c r="Q41" s="11"/>
      <c r="R41" s="11"/>
      <c r="S41" s="11"/>
      <c r="T41" s="11"/>
      <c r="U41" s="11"/>
      <c r="V41" s="11"/>
      <c r="W41" s="11"/>
      <c r="X41" s="11"/>
      <c r="Y41" s="11">
        <v>50000</v>
      </c>
      <c r="Z41" s="11"/>
      <c r="AA41" s="11"/>
    </row>
    <row r="42" spans="1:27" ht="145.5">
      <c r="A42" s="49">
        <v>38</v>
      </c>
      <c r="B42" s="48" t="s">
        <v>489</v>
      </c>
      <c r="C42" s="49" t="s">
        <v>486</v>
      </c>
      <c r="D42" s="2" t="s">
        <v>487</v>
      </c>
      <c r="E42" s="48" t="s">
        <v>488</v>
      </c>
      <c r="F42" s="51">
        <v>70000</v>
      </c>
      <c r="G42" s="51">
        <f t="shared" si="0"/>
        <v>32388</v>
      </c>
      <c r="H42" s="51">
        <f t="shared" si="1"/>
        <v>32388</v>
      </c>
      <c r="I42" s="52">
        <f t="shared" si="2"/>
        <v>37612</v>
      </c>
      <c r="J42" s="62">
        <v>1110731</v>
      </c>
      <c r="K42" s="28"/>
      <c r="L42" s="48"/>
      <c r="M42" s="46" t="s">
        <v>47</v>
      </c>
      <c r="N42" s="32"/>
      <c r="O42" s="20"/>
      <c r="P42" s="11"/>
      <c r="Q42" s="11"/>
      <c r="R42" s="11"/>
      <c r="S42" s="11"/>
      <c r="T42" s="11"/>
      <c r="U42" s="11"/>
      <c r="V42" s="11"/>
      <c r="W42" s="11"/>
      <c r="X42" s="11"/>
      <c r="Y42" s="11"/>
      <c r="Z42" s="11"/>
      <c r="AA42" s="11">
        <v>32388</v>
      </c>
    </row>
    <row r="43" spans="1:27" ht="84.75" customHeight="1">
      <c r="A43" s="49">
        <v>39</v>
      </c>
      <c r="B43" s="101" t="s">
        <v>542</v>
      </c>
      <c r="C43" s="49" t="s">
        <v>228</v>
      </c>
      <c r="D43" s="2" t="s">
        <v>268</v>
      </c>
      <c r="E43" s="48" t="s">
        <v>230</v>
      </c>
      <c r="F43" s="51">
        <v>30000</v>
      </c>
      <c r="G43" s="51">
        <f t="shared" si="0"/>
        <v>0</v>
      </c>
      <c r="H43" s="51">
        <f t="shared" si="1"/>
        <v>30000</v>
      </c>
      <c r="I43" s="52">
        <f t="shared" si="2"/>
        <v>0</v>
      </c>
      <c r="J43" s="62" t="s">
        <v>62</v>
      </c>
      <c r="K43" s="28">
        <v>44410</v>
      </c>
      <c r="L43" s="48"/>
      <c r="M43" s="46" t="s">
        <v>46</v>
      </c>
      <c r="N43" s="32"/>
      <c r="O43" s="20"/>
      <c r="P43" s="11"/>
      <c r="Q43" s="11"/>
      <c r="R43" s="11"/>
      <c r="S43" s="11">
        <v>17369</v>
      </c>
      <c r="T43" s="11">
        <v>2400</v>
      </c>
      <c r="U43" s="11"/>
      <c r="V43" s="11"/>
      <c r="W43" s="11">
        <v>10231</v>
      </c>
      <c r="X43" s="11"/>
      <c r="Y43" s="11"/>
      <c r="Z43" s="11"/>
      <c r="AA43" s="11"/>
    </row>
    <row r="44" spans="1:27" ht="84.75" customHeight="1">
      <c r="A44" s="49">
        <v>40</v>
      </c>
      <c r="B44" s="103"/>
      <c r="C44" s="49" t="s">
        <v>228</v>
      </c>
      <c r="D44" s="2" t="s">
        <v>269</v>
      </c>
      <c r="E44" s="48" t="s">
        <v>230</v>
      </c>
      <c r="F44" s="51">
        <v>30000</v>
      </c>
      <c r="G44" s="51">
        <f t="shared" si="0"/>
        <v>0</v>
      </c>
      <c r="H44" s="51">
        <f t="shared" si="1"/>
        <v>30000</v>
      </c>
      <c r="I44" s="52">
        <f t="shared" si="2"/>
        <v>0</v>
      </c>
      <c r="J44" s="62" t="s">
        <v>62</v>
      </c>
      <c r="K44" s="28">
        <v>44410</v>
      </c>
      <c r="L44" s="48"/>
      <c r="M44" s="46" t="s">
        <v>47</v>
      </c>
      <c r="N44" s="32"/>
      <c r="O44" s="20"/>
      <c r="P44" s="11"/>
      <c r="Q44" s="11"/>
      <c r="R44" s="11"/>
      <c r="S44" s="11"/>
      <c r="T44" s="11">
        <v>30000</v>
      </c>
      <c r="U44" s="11"/>
      <c r="V44" s="11"/>
      <c r="W44" s="11"/>
      <c r="X44" s="11"/>
      <c r="Y44" s="11"/>
      <c r="Z44" s="11"/>
      <c r="AA44" s="11"/>
    </row>
    <row r="45" spans="1:27" ht="84.75" customHeight="1">
      <c r="A45" s="49">
        <v>41</v>
      </c>
      <c r="B45" s="103"/>
      <c r="C45" s="49" t="s">
        <v>228</v>
      </c>
      <c r="D45" s="2" t="s">
        <v>270</v>
      </c>
      <c r="E45" s="48" t="s">
        <v>230</v>
      </c>
      <c r="F45" s="51">
        <v>45000</v>
      </c>
      <c r="G45" s="51">
        <f t="shared" si="0"/>
        <v>0</v>
      </c>
      <c r="H45" s="51">
        <f t="shared" si="1"/>
        <v>45000</v>
      </c>
      <c r="I45" s="52">
        <f t="shared" si="2"/>
        <v>0</v>
      </c>
      <c r="J45" s="62" t="s">
        <v>62</v>
      </c>
      <c r="K45" s="28">
        <v>44410</v>
      </c>
      <c r="L45" s="48"/>
      <c r="M45" s="46" t="s">
        <v>273</v>
      </c>
      <c r="N45" s="32"/>
      <c r="O45" s="20"/>
      <c r="P45" s="11"/>
      <c r="Q45" s="11"/>
      <c r="R45" s="11"/>
      <c r="S45" s="11"/>
      <c r="T45" s="11">
        <v>38873</v>
      </c>
      <c r="U45" s="11"/>
      <c r="V45" s="11"/>
      <c r="W45" s="11">
        <v>6127</v>
      </c>
      <c r="X45" s="11"/>
      <c r="Y45" s="11"/>
      <c r="Z45" s="11"/>
      <c r="AA45" s="11"/>
    </row>
    <row r="46" spans="1:27" ht="84.75" customHeight="1">
      <c r="A46" s="49">
        <v>42</v>
      </c>
      <c r="B46" s="96"/>
      <c r="C46" s="49" t="s">
        <v>228</v>
      </c>
      <c r="D46" s="2" t="s">
        <v>271</v>
      </c>
      <c r="E46" s="48" t="s">
        <v>230</v>
      </c>
      <c r="F46" s="51">
        <v>20000</v>
      </c>
      <c r="G46" s="51">
        <f t="shared" si="0"/>
        <v>0</v>
      </c>
      <c r="H46" s="51">
        <f t="shared" si="1"/>
        <v>20000</v>
      </c>
      <c r="I46" s="52">
        <f t="shared" si="2"/>
        <v>0</v>
      </c>
      <c r="J46" s="62" t="s">
        <v>62</v>
      </c>
      <c r="K46" s="28">
        <v>44410</v>
      </c>
      <c r="L46" s="48"/>
      <c r="M46" s="46" t="s">
        <v>45</v>
      </c>
      <c r="N46" s="32"/>
      <c r="O46" s="20"/>
      <c r="P46" s="11"/>
      <c r="Q46" s="11"/>
      <c r="R46" s="11"/>
      <c r="S46" s="11"/>
      <c r="T46" s="11"/>
      <c r="U46" s="11">
        <v>1200</v>
      </c>
      <c r="V46" s="11">
        <v>18800</v>
      </c>
      <c r="W46" s="11"/>
      <c r="X46" s="11"/>
      <c r="Y46" s="11"/>
      <c r="Z46" s="11"/>
      <c r="AA46" s="11"/>
    </row>
    <row r="47" spans="1:27" ht="129">
      <c r="A47" s="49">
        <v>43</v>
      </c>
      <c r="B47" s="48" t="s">
        <v>245</v>
      </c>
      <c r="C47" s="49" t="s">
        <v>228</v>
      </c>
      <c r="D47" s="2" t="s">
        <v>243</v>
      </c>
      <c r="E47" s="48" t="s">
        <v>244</v>
      </c>
      <c r="F47" s="51">
        <v>13969</v>
      </c>
      <c r="G47" s="51">
        <f t="shared" si="0"/>
        <v>0</v>
      </c>
      <c r="H47" s="51">
        <f t="shared" si="1"/>
        <v>13969</v>
      </c>
      <c r="I47" s="52">
        <f t="shared" si="2"/>
        <v>0</v>
      </c>
      <c r="J47" s="62">
        <v>1100731</v>
      </c>
      <c r="K47" s="28">
        <v>44410</v>
      </c>
      <c r="L47" s="48"/>
      <c r="M47" s="46" t="s">
        <v>46</v>
      </c>
      <c r="N47" s="32"/>
      <c r="O47" s="20"/>
      <c r="P47" s="11"/>
      <c r="Q47" s="11"/>
      <c r="R47" s="11"/>
      <c r="S47" s="11"/>
      <c r="T47" s="11">
        <v>4411</v>
      </c>
      <c r="U47" s="11">
        <v>5882</v>
      </c>
      <c r="V47" s="11">
        <v>2573</v>
      </c>
      <c r="W47" s="11">
        <v>1103</v>
      </c>
      <c r="X47" s="11"/>
      <c r="Y47" s="11"/>
      <c r="Z47" s="11"/>
      <c r="AA47" s="11"/>
    </row>
    <row r="48" spans="1:27" ht="129">
      <c r="A48" s="49">
        <v>44</v>
      </c>
      <c r="B48" s="48" t="s">
        <v>546</v>
      </c>
      <c r="C48" s="49" t="s">
        <v>543</v>
      </c>
      <c r="D48" s="2" t="s">
        <v>544</v>
      </c>
      <c r="E48" s="48" t="s">
        <v>545</v>
      </c>
      <c r="F48" s="51">
        <v>30000</v>
      </c>
      <c r="G48" s="51">
        <f t="shared" si="0"/>
        <v>30000</v>
      </c>
      <c r="H48" s="51">
        <f>SUM(P48:AA48)</f>
        <v>30000</v>
      </c>
      <c r="I48" s="52">
        <f>F48-H48</f>
        <v>0</v>
      </c>
      <c r="J48" s="62">
        <v>1110731</v>
      </c>
      <c r="K48" s="28"/>
      <c r="L48" s="48"/>
      <c r="M48" s="46" t="s">
        <v>47</v>
      </c>
      <c r="N48" s="32"/>
      <c r="O48" s="20"/>
      <c r="P48" s="11"/>
      <c r="Q48" s="11"/>
      <c r="R48" s="11"/>
      <c r="S48" s="11"/>
      <c r="T48" s="11"/>
      <c r="U48" s="11"/>
      <c r="V48" s="11"/>
      <c r="W48" s="11"/>
      <c r="X48" s="11"/>
      <c r="Y48" s="11"/>
      <c r="Z48" s="11"/>
      <c r="AA48" s="11">
        <v>30000</v>
      </c>
    </row>
    <row r="49" spans="1:27" ht="177.75">
      <c r="A49" s="49">
        <v>45</v>
      </c>
      <c r="B49" s="48" t="s">
        <v>524</v>
      </c>
      <c r="C49" s="49" t="s">
        <v>521</v>
      </c>
      <c r="D49" s="2" t="s">
        <v>522</v>
      </c>
      <c r="E49" s="48" t="s">
        <v>523</v>
      </c>
      <c r="F49" s="51">
        <v>195000</v>
      </c>
      <c r="G49" s="51">
        <f t="shared" si="0"/>
        <v>0</v>
      </c>
      <c r="H49" s="51">
        <f t="shared" si="1"/>
        <v>195000</v>
      </c>
      <c r="I49" s="52">
        <f t="shared" si="2"/>
        <v>0</v>
      </c>
      <c r="J49" s="62">
        <v>1110731</v>
      </c>
      <c r="K49" s="28"/>
      <c r="L49" s="86" t="s">
        <v>541</v>
      </c>
      <c r="M49" s="46" t="s">
        <v>46</v>
      </c>
      <c r="N49" s="32"/>
      <c r="O49" s="20"/>
      <c r="P49" s="11"/>
      <c r="Q49" s="11"/>
      <c r="R49" s="11"/>
      <c r="S49" s="11"/>
      <c r="T49" s="11"/>
      <c r="U49" s="11"/>
      <c r="V49" s="11"/>
      <c r="W49" s="11"/>
      <c r="X49" s="11"/>
      <c r="Y49" s="11"/>
      <c r="Z49" s="11">
        <v>195000</v>
      </c>
      <c r="AA49" s="11"/>
    </row>
    <row r="50" spans="1:27" ht="258.75">
      <c r="A50" s="49">
        <v>46</v>
      </c>
      <c r="B50" s="48" t="s">
        <v>449</v>
      </c>
      <c r="C50" s="49" t="s">
        <v>446</v>
      </c>
      <c r="D50" s="2" t="s">
        <v>447</v>
      </c>
      <c r="E50" s="48" t="s">
        <v>448</v>
      </c>
      <c r="F50" s="51">
        <v>112000</v>
      </c>
      <c r="G50" s="51">
        <f t="shared" si="0"/>
        <v>34560</v>
      </c>
      <c r="H50" s="51">
        <f t="shared" si="1"/>
        <v>93171</v>
      </c>
      <c r="I50" s="52">
        <f t="shared" si="2"/>
        <v>18829</v>
      </c>
      <c r="J50" s="62">
        <v>1110710</v>
      </c>
      <c r="K50" s="28"/>
      <c r="L50" s="48"/>
      <c r="M50" s="46" t="s">
        <v>43</v>
      </c>
      <c r="N50" s="32"/>
      <c r="O50" s="20"/>
      <c r="P50" s="11"/>
      <c r="Q50" s="11"/>
      <c r="R50" s="11"/>
      <c r="S50" s="11"/>
      <c r="T50" s="11"/>
      <c r="U50" s="11"/>
      <c r="V50" s="11"/>
      <c r="W50" s="11"/>
      <c r="X50" s="11"/>
      <c r="Y50" s="11"/>
      <c r="Z50" s="11">
        <v>58611</v>
      </c>
      <c r="AA50" s="11">
        <v>34560</v>
      </c>
    </row>
    <row r="51" spans="1:27" ht="210">
      <c r="A51" s="49">
        <v>47</v>
      </c>
      <c r="B51" s="48" t="s">
        <v>206</v>
      </c>
      <c r="C51" s="49" t="s">
        <v>180</v>
      </c>
      <c r="D51" s="2" t="s">
        <v>181</v>
      </c>
      <c r="E51" s="48" t="s">
        <v>182</v>
      </c>
      <c r="F51" s="51">
        <v>99300</v>
      </c>
      <c r="G51" s="51">
        <f t="shared" si="0"/>
        <v>0</v>
      </c>
      <c r="H51" s="51">
        <f t="shared" si="1"/>
        <v>99300</v>
      </c>
      <c r="I51" s="52">
        <f t="shared" si="2"/>
        <v>0</v>
      </c>
      <c r="J51" s="56" t="s">
        <v>183</v>
      </c>
      <c r="K51" s="28">
        <v>44253</v>
      </c>
      <c r="L51" s="48"/>
      <c r="M51" s="46" t="s">
        <v>46</v>
      </c>
      <c r="N51" s="32"/>
      <c r="O51" s="20"/>
      <c r="P51" s="11"/>
      <c r="Q51" s="11">
        <v>99300</v>
      </c>
      <c r="R51" s="11"/>
      <c r="S51" s="11"/>
      <c r="T51" s="11"/>
      <c r="U51" s="11"/>
      <c r="V51" s="11"/>
      <c r="W51" s="11"/>
      <c r="X51" s="11"/>
      <c r="Y51" s="11"/>
      <c r="Z51" s="11"/>
      <c r="AA51" s="11"/>
    </row>
    <row r="52" spans="1:27" ht="48">
      <c r="A52" s="49">
        <v>48</v>
      </c>
      <c r="B52" s="48" t="s">
        <v>318</v>
      </c>
      <c r="C52" s="49" t="s">
        <v>314</v>
      </c>
      <c r="D52" s="2" t="s">
        <v>315</v>
      </c>
      <c r="E52" s="48" t="s">
        <v>316</v>
      </c>
      <c r="F52" s="51">
        <v>2000</v>
      </c>
      <c r="G52" s="51">
        <f t="shared" si="0"/>
        <v>0</v>
      </c>
      <c r="H52" s="51">
        <f t="shared" si="1"/>
        <v>2000</v>
      </c>
      <c r="I52" s="52">
        <f t="shared" si="2"/>
        <v>0</v>
      </c>
      <c r="J52" s="56" t="s">
        <v>317</v>
      </c>
      <c r="K52" s="28"/>
      <c r="L52" s="48"/>
      <c r="M52" s="46" t="s">
        <v>51</v>
      </c>
      <c r="N52" s="32"/>
      <c r="O52" s="20"/>
      <c r="P52" s="11"/>
      <c r="Q52" s="11"/>
      <c r="R52" s="11"/>
      <c r="S52" s="11"/>
      <c r="T52" s="11"/>
      <c r="U52" s="11"/>
      <c r="V52" s="11">
        <v>2000</v>
      </c>
      <c r="W52" s="11"/>
      <c r="X52" s="11"/>
      <c r="Y52" s="11"/>
      <c r="Z52" s="11"/>
      <c r="AA52" s="11"/>
    </row>
    <row r="53" spans="1:27" ht="64.5">
      <c r="A53" s="49">
        <v>49</v>
      </c>
      <c r="B53" s="48" t="s">
        <v>410</v>
      </c>
      <c r="C53" s="49" t="s">
        <v>460</v>
      </c>
      <c r="D53" s="2" t="s">
        <v>407</v>
      </c>
      <c r="E53" s="48" t="s">
        <v>408</v>
      </c>
      <c r="F53" s="51">
        <v>34739</v>
      </c>
      <c r="G53" s="51">
        <f t="shared" si="0"/>
        <v>0</v>
      </c>
      <c r="H53" s="51">
        <f t="shared" si="1"/>
        <v>34739</v>
      </c>
      <c r="I53" s="52">
        <f t="shared" si="2"/>
        <v>0</v>
      </c>
      <c r="J53" s="54" t="s">
        <v>409</v>
      </c>
      <c r="K53" s="28">
        <v>44483</v>
      </c>
      <c r="L53" s="48"/>
      <c r="M53" s="46" t="s">
        <v>44</v>
      </c>
      <c r="N53" s="32"/>
      <c r="O53" s="20"/>
      <c r="P53" s="11"/>
      <c r="Q53" s="11"/>
      <c r="R53" s="11"/>
      <c r="S53" s="11"/>
      <c r="T53" s="11"/>
      <c r="U53" s="11"/>
      <c r="V53" s="11"/>
      <c r="W53" s="11"/>
      <c r="X53" s="11">
        <v>30739</v>
      </c>
      <c r="Y53" s="11">
        <v>4000</v>
      </c>
      <c r="Z53" s="11"/>
      <c r="AA53" s="11"/>
    </row>
    <row r="54" spans="1:27" ht="96.75">
      <c r="A54" s="49">
        <v>50</v>
      </c>
      <c r="B54" s="48" t="s">
        <v>485</v>
      </c>
      <c r="C54" s="49" t="s">
        <v>482</v>
      </c>
      <c r="D54" s="2" t="s">
        <v>484</v>
      </c>
      <c r="E54" s="48" t="s">
        <v>483</v>
      </c>
      <c r="F54" s="51">
        <v>28800</v>
      </c>
      <c r="G54" s="51">
        <f t="shared" si="0"/>
        <v>4411</v>
      </c>
      <c r="H54" s="51">
        <f t="shared" si="1"/>
        <v>7719</v>
      </c>
      <c r="I54" s="52">
        <f t="shared" si="2"/>
        <v>21081</v>
      </c>
      <c r="J54" s="54">
        <v>1110731</v>
      </c>
      <c r="K54" s="28"/>
      <c r="L54" s="48"/>
      <c r="M54" s="46" t="s">
        <v>43</v>
      </c>
      <c r="N54" s="32"/>
      <c r="O54" s="20"/>
      <c r="P54" s="11"/>
      <c r="Q54" s="11"/>
      <c r="R54" s="11"/>
      <c r="S54" s="11"/>
      <c r="T54" s="11"/>
      <c r="U54" s="11"/>
      <c r="V54" s="11"/>
      <c r="W54" s="11"/>
      <c r="X54" s="11"/>
      <c r="Y54" s="11"/>
      <c r="Z54" s="11">
        <v>3308</v>
      </c>
      <c r="AA54" s="11">
        <v>4411</v>
      </c>
    </row>
    <row r="55" spans="1:27" ht="177.75">
      <c r="A55" s="49">
        <v>51</v>
      </c>
      <c r="B55" s="48" t="s">
        <v>478</v>
      </c>
      <c r="C55" s="49" t="s">
        <v>475</v>
      </c>
      <c r="D55" s="2" t="s">
        <v>476</v>
      </c>
      <c r="E55" s="48" t="s">
        <v>477</v>
      </c>
      <c r="F55" s="51">
        <v>30878</v>
      </c>
      <c r="G55" s="51">
        <f t="shared" si="0"/>
        <v>13233</v>
      </c>
      <c r="H55" s="51">
        <f t="shared" si="1"/>
        <v>26467</v>
      </c>
      <c r="I55" s="52">
        <f t="shared" si="2"/>
        <v>4411</v>
      </c>
      <c r="J55" s="54">
        <v>1110731</v>
      </c>
      <c r="K55" s="28"/>
      <c r="L55" s="48"/>
      <c r="M55" s="46" t="s">
        <v>46</v>
      </c>
      <c r="N55" s="32"/>
      <c r="O55" s="20"/>
      <c r="P55" s="11"/>
      <c r="Q55" s="11"/>
      <c r="R55" s="11"/>
      <c r="S55" s="11"/>
      <c r="T55" s="11"/>
      <c r="U55" s="11"/>
      <c r="V55" s="11"/>
      <c r="W55" s="11"/>
      <c r="X55" s="11"/>
      <c r="Y55" s="11">
        <v>7352</v>
      </c>
      <c r="Z55" s="11">
        <v>5882</v>
      </c>
      <c r="AA55" s="11">
        <v>13233</v>
      </c>
    </row>
    <row r="56" spans="1:27" ht="64.5">
      <c r="A56" s="49">
        <v>52</v>
      </c>
      <c r="B56" s="48"/>
      <c r="C56" s="49" t="s">
        <v>511</v>
      </c>
      <c r="D56" s="2" t="s">
        <v>513</v>
      </c>
      <c r="E56" s="48" t="s">
        <v>512</v>
      </c>
      <c r="F56" s="51">
        <v>120000</v>
      </c>
      <c r="G56" s="51">
        <f t="shared" si="0"/>
        <v>0</v>
      </c>
      <c r="H56" s="51">
        <f t="shared" si="1"/>
        <v>0</v>
      </c>
      <c r="I56" s="52">
        <f t="shared" si="2"/>
        <v>120000</v>
      </c>
      <c r="J56" s="54">
        <v>1110731</v>
      </c>
      <c r="K56" s="28"/>
      <c r="L56" s="48"/>
      <c r="M56" s="46" t="s">
        <v>46</v>
      </c>
      <c r="N56" s="32"/>
      <c r="O56" s="20"/>
      <c r="P56" s="11"/>
      <c r="Q56" s="11"/>
      <c r="R56" s="11"/>
      <c r="S56" s="11"/>
      <c r="T56" s="11"/>
      <c r="U56" s="11"/>
      <c r="V56" s="11"/>
      <c r="W56" s="11"/>
      <c r="X56" s="11"/>
      <c r="Y56" s="11"/>
      <c r="Z56" s="11"/>
      <c r="AA56" s="11"/>
    </row>
    <row r="57" spans="1:27" ht="145.5">
      <c r="A57" s="49">
        <v>53</v>
      </c>
      <c r="B57" s="48" t="s">
        <v>500</v>
      </c>
      <c r="C57" s="49" t="s">
        <v>496</v>
      </c>
      <c r="D57" s="2" t="s">
        <v>497</v>
      </c>
      <c r="E57" s="48" t="s">
        <v>499</v>
      </c>
      <c r="F57" s="51">
        <v>90000</v>
      </c>
      <c r="G57" s="51">
        <f t="shared" si="0"/>
        <v>0</v>
      </c>
      <c r="H57" s="51">
        <f t="shared" si="1"/>
        <v>90000</v>
      </c>
      <c r="I57" s="52">
        <f t="shared" si="2"/>
        <v>0</v>
      </c>
      <c r="J57" s="54" t="s">
        <v>498</v>
      </c>
      <c r="K57" s="28"/>
      <c r="L57" s="48"/>
      <c r="M57" s="46" t="s">
        <v>44</v>
      </c>
      <c r="N57" s="32"/>
      <c r="O57" s="20"/>
      <c r="P57" s="11"/>
      <c r="Q57" s="11"/>
      <c r="R57" s="11"/>
      <c r="S57" s="11"/>
      <c r="T57" s="11"/>
      <c r="U57" s="11"/>
      <c r="V57" s="11"/>
      <c r="W57" s="11"/>
      <c r="X57" s="11"/>
      <c r="Y57" s="11"/>
      <c r="Z57" s="11">
        <v>90000</v>
      </c>
      <c r="AA57" s="11"/>
    </row>
    <row r="58" spans="1:27" ht="113.25">
      <c r="A58" s="49">
        <v>54</v>
      </c>
      <c r="B58" s="48" t="s">
        <v>540</v>
      </c>
      <c r="C58" s="49" t="s">
        <v>537</v>
      </c>
      <c r="D58" s="2" t="s">
        <v>538</v>
      </c>
      <c r="E58" s="48" t="s">
        <v>539</v>
      </c>
      <c r="F58" s="51">
        <v>8000</v>
      </c>
      <c r="G58" s="51">
        <f t="shared" si="0"/>
        <v>8000</v>
      </c>
      <c r="H58" s="51">
        <f t="shared" si="1"/>
        <v>8000</v>
      </c>
      <c r="I58" s="52">
        <f t="shared" si="2"/>
        <v>0</v>
      </c>
      <c r="J58" s="54">
        <v>11106</v>
      </c>
      <c r="K58" s="28"/>
      <c r="L58" s="48"/>
      <c r="M58" s="46" t="s">
        <v>44</v>
      </c>
      <c r="N58" s="32"/>
      <c r="O58" s="20"/>
      <c r="P58" s="11"/>
      <c r="Q58" s="11"/>
      <c r="R58" s="11"/>
      <c r="S58" s="11"/>
      <c r="T58" s="11"/>
      <c r="U58" s="11"/>
      <c r="V58" s="11"/>
      <c r="W58" s="11"/>
      <c r="X58" s="11"/>
      <c r="Y58" s="11"/>
      <c r="Z58" s="11"/>
      <c r="AA58" s="11">
        <v>8000</v>
      </c>
    </row>
    <row r="59" spans="1:27" ht="81">
      <c r="A59" s="49">
        <v>55</v>
      </c>
      <c r="B59" s="48" t="s">
        <v>517</v>
      </c>
      <c r="C59" s="49" t="s">
        <v>514</v>
      </c>
      <c r="D59" s="2" t="s">
        <v>515</v>
      </c>
      <c r="E59" s="48" t="s">
        <v>516</v>
      </c>
      <c r="F59" s="51">
        <v>3000</v>
      </c>
      <c r="G59" s="51">
        <f t="shared" si="0"/>
        <v>3000</v>
      </c>
      <c r="H59" s="51">
        <f t="shared" si="1"/>
        <v>3000</v>
      </c>
      <c r="I59" s="52">
        <f t="shared" si="2"/>
        <v>0</v>
      </c>
      <c r="J59" s="54">
        <v>11012</v>
      </c>
      <c r="K59" s="28"/>
      <c r="L59" s="48"/>
      <c r="M59" s="46" t="s">
        <v>46</v>
      </c>
      <c r="N59" s="32"/>
      <c r="O59" s="20"/>
      <c r="P59" s="11"/>
      <c r="Q59" s="11"/>
      <c r="R59" s="11"/>
      <c r="S59" s="11"/>
      <c r="T59" s="11"/>
      <c r="U59" s="11"/>
      <c r="V59" s="11"/>
      <c r="W59" s="11"/>
      <c r="X59" s="11"/>
      <c r="Y59" s="11"/>
      <c r="Z59" s="11"/>
      <c r="AA59" s="11">
        <v>3000</v>
      </c>
    </row>
    <row r="60" spans="1:27" ht="226.5">
      <c r="A60" s="49">
        <v>56</v>
      </c>
      <c r="B60" s="48" t="s">
        <v>169</v>
      </c>
      <c r="C60" s="49" t="s">
        <v>166</v>
      </c>
      <c r="D60" s="2" t="s">
        <v>167</v>
      </c>
      <c r="E60" s="48" t="s">
        <v>168</v>
      </c>
      <c r="F60" s="51">
        <v>14679</v>
      </c>
      <c r="G60" s="51">
        <f t="shared" si="0"/>
        <v>0</v>
      </c>
      <c r="H60" s="51">
        <f t="shared" si="1"/>
        <v>14679</v>
      </c>
      <c r="I60" s="52">
        <f t="shared" si="2"/>
        <v>0</v>
      </c>
      <c r="J60" s="56"/>
      <c r="K60" s="28"/>
      <c r="L60" s="48"/>
      <c r="M60" s="46" t="s">
        <v>127</v>
      </c>
      <c r="N60" s="32"/>
      <c r="O60" s="20"/>
      <c r="P60" s="11"/>
      <c r="Q60" s="11">
        <v>14679</v>
      </c>
      <c r="R60" s="11"/>
      <c r="S60" s="11"/>
      <c r="T60" s="11"/>
      <c r="U60" s="11"/>
      <c r="V60" s="11"/>
      <c r="W60" s="11"/>
      <c r="X60" s="11"/>
      <c r="Y60" s="11"/>
      <c r="Z60" s="11"/>
      <c r="AA60" s="11"/>
    </row>
    <row r="61" spans="1:27" ht="210">
      <c r="A61" s="49">
        <v>57</v>
      </c>
      <c r="B61" s="48" t="s">
        <v>126</v>
      </c>
      <c r="C61" s="49" t="s">
        <v>123</v>
      </c>
      <c r="D61" s="2" t="s">
        <v>124</v>
      </c>
      <c r="E61" s="48" t="s">
        <v>125</v>
      </c>
      <c r="F61" s="51">
        <f>17498+4550000+356504</f>
        <v>4924002</v>
      </c>
      <c r="G61" s="51">
        <f t="shared" si="0"/>
        <v>0</v>
      </c>
      <c r="H61" s="51">
        <f t="shared" si="1"/>
        <v>4924002</v>
      </c>
      <c r="I61" s="52">
        <f t="shared" si="2"/>
        <v>0</v>
      </c>
      <c r="J61" s="56"/>
      <c r="K61" s="28"/>
      <c r="L61" s="48" t="s">
        <v>149</v>
      </c>
      <c r="M61" s="46" t="s">
        <v>127</v>
      </c>
      <c r="N61" s="32"/>
      <c r="O61" s="20"/>
      <c r="P61" s="11"/>
      <c r="Q61" s="11"/>
      <c r="R61" s="11"/>
      <c r="S61" s="11">
        <v>4550000</v>
      </c>
      <c r="T61" s="11"/>
      <c r="U61" s="11">
        <v>374002</v>
      </c>
      <c r="V61" s="11"/>
      <c r="W61" s="11"/>
      <c r="X61" s="11"/>
      <c r="Y61" s="11"/>
      <c r="Z61" s="11"/>
      <c r="AA61" s="11"/>
    </row>
    <row r="62" spans="1:39" ht="48">
      <c r="A62" s="49">
        <v>58</v>
      </c>
      <c r="B62" s="48" t="s">
        <v>48</v>
      </c>
      <c r="C62" s="49" t="s">
        <v>131</v>
      </c>
      <c r="D62" s="2" t="s">
        <v>132</v>
      </c>
      <c r="E62" s="48" t="s">
        <v>491</v>
      </c>
      <c r="F62" s="51">
        <f>SUM(AB62:AM62)</f>
        <v>3217236</v>
      </c>
      <c r="G62" s="51">
        <f t="shared" si="0"/>
        <v>0</v>
      </c>
      <c r="H62" s="51">
        <f t="shared" si="1"/>
        <v>3217236</v>
      </c>
      <c r="I62" s="52">
        <f t="shared" si="2"/>
        <v>0</v>
      </c>
      <c r="J62" s="13">
        <v>10912</v>
      </c>
      <c r="K62" s="28">
        <v>44517</v>
      </c>
      <c r="L62" s="48" t="s">
        <v>129</v>
      </c>
      <c r="M62" s="46" t="s">
        <v>49</v>
      </c>
      <c r="N62" s="9"/>
      <c r="O62" s="20"/>
      <c r="P62" s="11">
        <v>574485</v>
      </c>
      <c r="Q62" s="11">
        <v>268103</v>
      </c>
      <c r="R62" s="11">
        <v>268103</v>
      </c>
      <c r="S62" s="11">
        <v>268103</v>
      </c>
      <c r="T62" s="11">
        <v>268103</v>
      </c>
      <c r="U62" s="11">
        <v>268103</v>
      </c>
      <c r="V62" s="11">
        <v>268103</v>
      </c>
      <c r="W62" s="11">
        <v>268103</v>
      </c>
      <c r="X62" s="11">
        <v>268103</v>
      </c>
      <c r="Y62" s="11">
        <v>268103</v>
      </c>
      <c r="Z62" s="11">
        <v>229824</v>
      </c>
      <c r="AA62" s="11"/>
      <c r="AB62" s="45">
        <v>314130</v>
      </c>
      <c r="AC62" s="45">
        <v>275851</v>
      </c>
      <c r="AD62" s="45">
        <v>268103</v>
      </c>
      <c r="AE62" s="45">
        <v>268103</v>
      </c>
      <c r="AF62" s="45">
        <v>268103</v>
      </c>
      <c r="AG62" s="45">
        <v>268103</v>
      </c>
      <c r="AH62" s="45">
        <v>268103</v>
      </c>
      <c r="AI62" s="45">
        <v>268103</v>
      </c>
      <c r="AJ62" s="45">
        <v>268103</v>
      </c>
      <c r="AK62" s="45">
        <v>268103</v>
      </c>
      <c r="AL62" s="45">
        <v>268103</v>
      </c>
      <c r="AM62" s="45">
        <v>214328</v>
      </c>
    </row>
    <row r="63" spans="1:39" ht="48">
      <c r="A63" s="49">
        <v>59</v>
      </c>
      <c r="B63" s="48" t="s">
        <v>50</v>
      </c>
      <c r="C63" s="49" t="s">
        <v>133</v>
      </c>
      <c r="D63" s="2" t="s">
        <v>134</v>
      </c>
      <c r="E63" s="48" t="s">
        <v>420</v>
      </c>
      <c r="F63" s="51">
        <f>SUM(AB63:AM63)</f>
        <v>433500</v>
      </c>
      <c r="G63" s="51">
        <f t="shared" si="0"/>
        <v>0</v>
      </c>
      <c r="H63" s="51">
        <f t="shared" si="1"/>
        <v>433500</v>
      </c>
      <c r="I63" s="52">
        <f t="shared" si="2"/>
        <v>0</v>
      </c>
      <c r="J63" s="13">
        <v>10912</v>
      </c>
      <c r="K63" s="28">
        <v>44517</v>
      </c>
      <c r="L63" s="48"/>
      <c r="M63" s="46" t="s">
        <v>49</v>
      </c>
      <c r="N63" s="9"/>
      <c r="O63" s="20"/>
      <c r="P63" s="11"/>
      <c r="Q63" s="11"/>
      <c r="R63" s="11">
        <v>133500</v>
      </c>
      <c r="S63" s="11"/>
      <c r="T63" s="11"/>
      <c r="U63" s="11"/>
      <c r="V63" s="11"/>
      <c r="W63" s="11"/>
      <c r="X63" s="11">
        <v>189200</v>
      </c>
      <c r="Y63" s="11"/>
      <c r="Z63" s="11">
        <v>110800</v>
      </c>
      <c r="AA63" s="11"/>
      <c r="AB63" s="45"/>
      <c r="AC63" s="45">
        <v>200000</v>
      </c>
      <c r="AD63" s="45"/>
      <c r="AE63" s="45"/>
      <c r="AF63" s="45"/>
      <c r="AG63" s="45"/>
      <c r="AH63" s="45"/>
      <c r="AI63" s="45"/>
      <c r="AJ63" s="45">
        <v>133500</v>
      </c>
      <c r="AK63" s="45"/>
      <c r="AL63" s="45">
        <v>100000</v>
      </c>
      <c r="AM63" s="45"/>
    </row>
    <row r="64" spans="1:39" ht="48">
      <c r="A64" s="49">
        <v>60</v>
      </c>
      <c r="B64" s="48" t="s">
        <v>50</v>
      </c>
      <c r="C64" s="49" t="s">
        <v>136</v>
      </c>
      <c r="D64" s="2" t="s">
        <v>135</v>
      </c>
      <c r="E64" s="48" t="s">
        <v>366</v>
      </c>
      <c r="F64" s="51">
        <f>SUM(AB64:AM64)</f>
        <v>838580</v>
      </c>
      <c r="G64" s="51">
        <f t="shared" si="0"/>
        <v>0</v>
      </c>
      <c r="H64" s="51">
        <f t="shared" si="1"/>
        <v>838580</v>
      </c>
      <c r="I64" s="52">
        <f t="shared" si="2"/>
        <v>0</v>
      </c>
      <c r="J64" s="13">
        <v>10912</v>
      </c>
      <c r="K64" s="28">
        <v>44517</v>
      </c>
      <c r="L64" s="48" t="s">
        <v>130</v>
      </c>
      <c r="M64" s="46" t="s">
        <v>49</v>
      </c>
      <c r="N64" s="9"/>
      <c r="O64" s="20"/>
      <c r="P64" s="11">
        <v>246505</v>
      </c>
      <c r="Q64" s="11"/>
      <c r="R64" s="11"/>
      <c r="S64" s="11">
        <v>409575</v>
      </c>
      <c r="T64" s="11">
        <v>182500</v>
      </c>
      <c r="U64" s="11"/>
      <c r="V64" s="11"/>
      <c r="W64" s="11"/>
      <c r="X64" s="11"/>
      <c r="Y64" s="11"/>
      <c r="Z64" s="11"/>
      <c r="AA64" s="11"/>
      <c r="AB64" s="45">
        <v>248015</v>
      </c>
      <c r="AC64" s="45"/>
      <c r="AD64" s="45"/>
      <c r="AE64" s="45"/>
      <c r="AF64" s="45">
        <v>408065</v>
      </c>
      <c r="AG64" s="45">
        <v>182500</v>
      </c>
      <c r="AH64" s="45"/>
      <c r="AI64" s="45"/>
      <c r="AJ64" s="45"/>
      <c r="AK64" s="45"/>
      <c r="AL64" s="45"/>
      <c r="AM64" s="45"/>
    </row>
    <row r="65" spans="1:39" ht="96.75">
      <c r="A65" s="49">
        <v>61</v>
      </c>
      <c r="B65" s="48" t="s">
        <v>532</v>
      </c>
      <c r="C65" s="49" t="s">
        <v>529</v>
      </c>
      <c r="D65" s="2" t="s">
        <v>530</v>
      </c>
      <c r="E65" s="48" t="s">
        <v>531</v>
      </c>
      <c r="F65" s="51">
        <v>98600</v>
      </c>
      <c r="G65" s="51">
        <f t="shared" si="0"/>
        <v>0</v>
      </c>
      <c r="H65" s="51">
        <f t="shared" si="1"/>
        <v>98600</v>
      </c>
      <c r="I65" s="52">
        <f t="shared" si="2"/>
        <v>0</v>
      </c>
      <c r="J65" s="13">
        <v>11011</v>
      </c>
      <c r="K65" s="28"/>
      <c r="L65" s="48"/>
      <c r="M65" s="46" t="s">
        <v>127</v>
      </c>
      <c r="N65" s="9"/>
      <c r="O65" s="20"/>
      <c r="P65" s="11"/>
      <c r="Q65" s="11"/>
      <c r="R65" s="11"/>
      <c r="S65" s="11"/>
      <c r="T65" s="11"/>
      <c r="U65" s="11"/>
      <c r="V65" s="11"/>
      <c r="W65" s="11"/>
      <c r="X65" s="11"/>
      <c r="Y65" s="11"/>
      <c r="Z65" s="11">
        <v>98600</v>
      </c>
      <c r="AA65" s="11"/>
      <c r="AB65" s="45"/>
      <c r="AC65" s="45"/>
      <c r="AD65" s="45"/>
      <c r="AE65" s="45"/>
      <c r="AF65" s="45"/>
      <c r="AG65" s="45"/>
      <c r="AH65" s="45"/>
      <c r="AI65" s="45"/>
      <c r="AJ65" s="45"/>
      <c r="AK65" s="45"/>
      <c r="AL65" s="45"/>
      <c r="AM65" s="45"/>
    </row>
    <row r="66" spans="1:39" ht="81">
      <c r="A66" s="49">
        <v>62</v>
      </c>
      <c r="B66" s="48" t="s">
        <v>504</v>
      </c>
      <c r="C66" s="49" t="s">
        <v>501</v>
      </c>
      <c r="D66" s="2" t="s">
        <v>502</v>
      </c>
      <c r="E66" s="48" t="s">
        <v>503</v>
      </c>
      <c r="F66" s="51">
        <v>94500</v>
      </c>
      <c r="G66" s="51">
        <f t="shared" si="0"/>
        <v>0</v>
      </c>
      <c r="H66" s="51">
        <f t="shared" si="1"/>
        <v>94500</v>
      </c>
      <c r="I66" s="52">
        <f t="shared" si="2"/>
        <v>0</v>
      </c>
      <c r="J66" s="13">
        <v>11011</v>
      </c>
      <c r="K66" s="28"/>
      <c r="L66" s="48"/>
      <c r="M66" s="46" t="s">
        <v>127</v>
      </c>
      <c r="N66" s="9"/>
      <c r="O66" s="20"/>
      <c r="P66" s="11"/>
      <c r="Q66" s="11"/>
      <c r="R66" s="11"/>
      <c r="S66" s="11"/>
      <c r="T66" s="11"/>
      <c r="U66" s="11"/>
      <c r="V66" s="11"/>
      <c r="W66" s="11"/>
      <c r="X66" s="11"/>
      <c r="Y66" s="11"/>
      <c r="Z66" s="11">
        <v>94500</v>
      </c>
      <c r="AA66" s="11"/>
      <c r="AB66" s="45"/>
      <c r="AC66" s="45"/>
      <c r="AD66" s="45"/>
      <c r="AE66" s="45"/>
      <c r="AF66" s="45"/>
      <c r="AG66" s="45"/>
      <c r="AH66" s="45"/>
      <c r="AI66" s="45"/>
      <c r="AJ66" s="45"/>
      <c r="AK66" s="45"/>
      <c r="AL66" s="45"/>
      <c r="AM66" s="45"/>
    </row>
    <row r="67" spans="1:39" ht="81">
      <c r="A67" s="49">
        <v>63</v>
      </c>
      <c r="B67" s="48" t="s">
        <v>368</v>
      </c>
      <c r="C67" s="49" t="s">
        <v>364</v>
      </c>
      <c r="D67" s="2" t="s">
        <v>365</v>
      </c>
      <c r="E67" s="48" t="s">
        <v>367</v>
      </c>
      <c r="F67" s="51">
        <v>799000</v>
      </c>
      <c r="G67" s="51">
        <f t="shared" si="0"/>
        <v>0</v>
      </c>
      <c r="H67" s="51">
        <f t="shared" si="1"/>
        <v>799000</v>
      </c>
      <c r="I67" s="52">
        <f t="shared" si="2"/>
        <v>0</v>
      </c>
      <c r="J67" s="13">
        <v>1100930</v>
      </c>
      <c r="K67" s="28">
        <v>44389</v>
      </c>
      <c r="L67" s="48"/>
      <c r="M67" s="46" t="s">
        <v>127</v>
      </c>
      <c r="N67" s="9"/>
      <c r="O67" s="20"/>
      <c r="P67" s="11"/>
      <c r="Q67" s="11"/>
      <c r="R67" s="11"/>
      <c r="S67" s="11"/>
      <c r="T67" s="11"/>
      <c r="U67" s="11"/>
      <c r="V67" s="11">
        <v>799000</v>
      </c>
      <c r="W67" s="11"/>
      <c r="X67" s="11"/>
      <c r="Y67" s="11"/>
      <c r="Z67" s="11"/>
      <c r="AA67" s="11"/>
      <c r="AB67" s="45"/>
      <c r="AC67" s="45"/>
      <c r="AD67" s="45"/>
      <c r="AE67" s="45"/>
      <c r="AF67" s="45"/>
      <c r="AG67" s="45"/>
      <c r="AH67" s="45"/>
      <c r="AI67" s="45"/>
      <c r="AJ67" s="45"/>
      <c r="AK67" s="45"/>
      <c r="AL67" s="45"/>
      <c r="AM67" s="45"/>
    </row>
    <row r="68" spans="1:39" ht="81">
      <c r="A68" s="49">
        <v>64</v>
      </c>
      <c r="B68" s="48" t="s">
        <v>470</v>
      </c>
      <c r="C68" s="49" t="s">
        <v>467</v>
      </c>
      <c r="D68" s="2" t="s">
        <v>468</v>
      </c>
      <c r="E68" s="48" t="s">
        <v>469</v>
      </c>
      <c r="F68" s="51">
        <v>2914288</v>
      </c>
      <c r="G68" s="51">
        <f t="shared" si="0"/>
        <v>0</v>
      </c>
      <c r="H68" s="51">
        <f t="shared" si="1"/>
        <v>2914288</v>
      </c>
      <c r="I68" s="52">
        <f t="shared" si="2"/>
        <v>0</v>
      </c>
      <c r="J68" s="13">
        <v>11012</v>
      </c>
      <c r="K68" s="28">
        <v>44546</v>
      </c>
      <c r="L68" s="48"/>
      <c r="M68" s="46" t="s">
        <v>127</v>
      </c>
      <c r="N68" s="9"/>
      <c r="O68" s="20"/>
      <c r="P68" s="11"/>
      <c r="Q68" s="11"/>
      <c r="R68" s="11"/>
      <c r="S68" s="11"/>
      <c r="T68" s="11"/>
      <c r="U68" s="11"/>
      <c r="V68" s="11"/>
      <c r="W68" s="11"/>
      <c r="X68" s="11"/>
      <c r="Y68" s="11"/>
      <c r="Z68" s="11">
        <v>2914288</v>
      </c>
      <c r="AA68" s="11"/>
      <c r="AB68" s="45"/>
      <c r="AC68" s="45"/>
      <c r="AD68" s="45"/>
      <c r="AE68" s="45"/>
      <c r="AF68" s="45"/>
      <c r="AG68" s="45"/>
      <c r="AH68" s="45"/>
      <c r="AI68" s="45"/>
      <c r="AJ68" s="45"/>
      <c r="AK68" s="45"/>
      <c r="AL68" s="45"/>
      <c r="AM68" s="45"/>
    </row>
    <row r="69" spans="1:39" ht="96.75">
      <c r="A69" s="49">
        <v>65</v>
      </c>
      <c r="B69" s="48" t="s">
        <v>393</v>
      </c>
      <c r="C69" s="49" t="s">
        <v>390</v>
      </c>
      <c r="D69" s="2" t="s">
        <v>391</v>
      </c>
      <c r="E69" s="48" t="s">
        <v>392</v>
      </c>
      <c r="F69" s="51">
        <v>10000</v>
      </c>
      <c r="G69" s="51">
        <f t="shared" si="0"/>
        <v>0</v>
      </c>
      <c r="H69" s="51">
        <f t="shared" si="1"/>
        <v>10000</v>
      </c>
      <c r="I69" s="52">
        <f t="shared" si="2"/>
        <v>0</v>
      </c>
      <c r="J69" s="13"/>
      <c r="K69" s="28"/>
      <c r="L69" s="48"/>
      <c r="M69" s="46" t="s">
        <v>47</v>
      </c>
      <c r="N69" s="9"/>
      <c r="O69" s="20"/>
      <c r="P69" s="11"/>
      <c r="Q69" s="11"/>
      <c r="R69" s="11"/>
      <c r="S69" s="11"/>
      <c r="T69" s="11"/>
      <c r="U69" s="11"/>
      <c r="V69" s="11"/>
      <c r="W69" s="11"/>
      <c r="X69" s="11">
        <v>10000</v>
      </c>
      <c r="Y69" s="11"/>
      <c r="Z69" s="11"/>
      <c r="AA69" s="11"/>
      <c r="AB69" s="45"/>
      <c r="AC69" s="45"/>
      <c r="AD69" s="45"/>
      <c r="AE69" s="45"/>
      <c r="AF69" s="45"/>
      <c r="AG69" s="45"/>
      <c r="AH69" s="45"/>
      <c r="AI69" s="45"/>
      <c r="AJ69" s="45"/>
      <c r="AK69" s="45"/>
      <c r="AL69" s="45"/>
      <c r="AM69" s="45"/>
    </row>
    <row r="70" spans="1:39" ht="113.25">
      <c r="A70" s="49">
        <v>66</v>
      </c>
      <c r="B70" s="48" t="s">
        <v>259</v>
      </c>
      <c r="C70" s="49" t="s">
        <v>256</v>
      </c>
      <c r="D70" s="2" t="s">
        <v>257</v>
      </c>
      <c r="E70" s="48" t="s">
        <v>258</v>
      </c>
      <c r="F70" s="51">
        <v>10000</v>
      </c>
      <c r="G70" s="51">
        <f t="shared" si="0"/>
        <v>0</v>
      </c>
      <c r="H70" s="51">
        <f t="shared" si="1"/>
        <v>10000</v>
      </c>
      <c r="I70" s="52">
        <f t="shared" si="2"/>
        <v>0</v>
      </c>
      <c r="J70" s="13"/>
      <c r="K70" s="28"/>
      <c r="L70" s="48"/>
      <c r="M70" s="46" t="s">
        <v>127</v>
      </c>
      <c r="N70" s="9"/>
      <c r="O70" s="20"/>
      <c r="P70" s="11"/>
      <c r="Q70" s="11"/>
      <c r="R70" s="11"/>
      <c r="S70" s="11"/>
      <c r="T70" s="11"/>
      <c r="U70" s="11"/>
      <c r="V70" s="11">
        <v>10000</v>
      </c>
      <c r="W70" s="11"/>
      <c r="X70" s="11"/>
      <c r="Y70" s="11"/>
      <c r="Z70" s="11"/>
      <c r="AA70" s="11"/>
      <c r="AB70" s="45"/>
      <c r="AC70" s="45"/>
      <c r="AD70" s="45"/>
      <c r="AE70" s="45"/>
      <c r="AF70" s="45"/>
      <c r="AG70" s="45"/>
      <c r="AH70" s="45"/>
      <c r="AI70" s="45"/>
      <c r="AJ70" s="45"/>
      <c r="AK70" s="45"/>
      <c r="AL70" s="45"/>
      <c r="AM70" s="45"/>
    </row>
    <row r="71" spans="1:39" ht="96.75">
      <c r="A71" s="49">
        <v>67</v>
      </c>
      <c r="B71" s="48" t="s">
        <v>552</v>
      </c>
      <c r="C71" s="49" t="s">
        <v>551</v>
      </c>
      <c r="D71" s="2" t="s">
        <v>553</v>
      </c>
      <c r="E71" s="48" t="s">
        <v>554</v>
      </c>
      <c r="F71" s="51">
        <v>97755</v>
      </c>
      <c r="G71" s="51">
        <f>AA71</f>
        <v>97755</v>
      </c>
      <c r="H71" s="51">
        <f>SUM(P71:AA71)</f>
        <v>97755</v>
      </c>
      <c r="I71" s="52">
        <f>F71-H71</f>
        <v>0</v>
      </c>
      <c r="J71" s="13"/>
      <c r="K71" s="28"/>
      <c r="L71" s="48"/>
      <c r="M71" s="46" t="s">
        <v>127</v>
      </c>
      <c r="N71" s="9"/>
      <c r="O71" s="20"/>
      <c r="P71" s="11"/>
      <c r="Q71" s="11"/>
      <c r="R71" s="11"/>
      <c r="S71" s="11"/>
      <c r="T71" s="11"/>
      <c r="U71" s="11"/>
      <c r="V71" s="11"/>
      <c r="W71" s="11"/>
      <c r="X71" s="11"/>
      <c r="Y71" s="11"/>
      <c r="Z71" s="11"/>
      <c r="AA71" s="11">
        <v>97755</v>
      </c>
      <c r="AB71" s="45"/>
      <c r="AC71" s="45"/>
      <c r="AD71" s="45"/>
      <c r="AE71" s="45"/>
      <c r="AF71" s="45"/>
      <c r="AG71" s="45"/>
      <c r="AH71" s="45"/>
      <c r="AI71" s="45"/>
      <c r="AJ71" s="45"/>
      <c r="AK71" s="45"/>
      <c r="AL71" s="45"/>
      <c r="AM71" s="45"/>
    </row>
    <row r="72" spans="1:39" ht="48">
      <c r="A72" s="49">
        <v>68</v>
      </c>
      <c r="B72" s="48" t="s">
        <v>556</v>
      </c>
      <c r="C72" s="49" t="s">
        <v>555</v>
      </c>
      <c r="D72" s="2" t="s">
        <v>557</v>
      </c>
      <c r="E72" s="48" t="s">
        <v>558</v>
      </c>
      <c r="F72" s="51">
        <f>SUM(AB72:AM72)</f>
        <v>295715</v>
      </c>
      <c r="G72" s="51">
        <f aca="true" t="shared" si="3" ref="G72:G121">AA72</f>
        <v>0</v>
      </c>
      <c r="H72" s="51">
        <f>SUM(P72:AA72)</f>
        <v>0</v>
      </c>
      <c r="I72" s="52">
        <f>F72-H72</f>
        <v>295715</v>
      </c>
      <c r="J72" s="13">
        <v>11112</v>
      </c>
      <c r="K72" s="28"/>
      <c r="L72" s="86"/>
      <c r="M72" s="46" t="s">
        <v>49</v>
      </c>
      <c r="N72" s="9"/>
      <c r="O72" s="20"/>
      <c r="P72" s="11"/>
      <c r="Q72" s="11"/>
      <c r="R72" s="11"/>
      <c r="S72" s="11"/>
      <c r="T72" s="11"/>
      <c r="U72" s="11"/>
      <c r="V72" s="11"/>
      <c r="W72" s="11"/>
      <c r="X72" s="11"/>
      <c r="Y72" s="11"/>
      <c r="Z72" s="11"/>
      <c r="AA72" s="11"/>
      <c r="AB72" s="45">
        <v>295715</v>
      </c>
      <c r="AC72" s="45"/>
      <c r="AD72" s="45"/>
      <c r="AE72" s="45"/>
      <c r="AF72" s="45"/>
      <c r="AG72" s="45"/>
      <c r="AH72" s="45"/>
      <c r="AI72" s="45"/>
      <c r="AJ72" s="45"/>
      <c r="AK72" s="45"/>
      <c r="AL72" s="45"/>
      <c r="AM72" s="45"/>
    </row>
    <row r="73" spans="1:39" ht="81">
      <c r="A73" s="49">
        <v>69</v>
      </c>
      <c r="B73" s="48" t="s">
        <v>68</v>
      </c>
      <c r="C73" s="49" t="s">
        <v>64</v>
      </c>
      <c r="D73" s="2" t="s">
        <v>65</v>
      </c>
      <c r="E73" s="48" t="s">
        <v>66</v>
      </c>
      <c r="F73" s="51">
        <v>100000</v>
      </c>
      <c r="G73" s="51">
        <f t="shared" si="3"/>
        <v>0</v>
      </c>
      <c r="H73" s="51">
        <f t="shared" si="1"/>
        <v>100000</v>
      </c>
      <c r="I73" s="52">
        <f t="shared" si="2"/>
        <v>0</v>
      </c>
      <c r="J73" s="13">
        <v>11002</v>
      </c>
      <c r="K73" s="28">
        <v>44294</v>
      </c>
      <c r="L73" s="48" t="s">
        <v>150</v>
      </c>
      <c r="M73" s="46" t="s">
        <v>67</v>
      </c>
      <c r="N73" s="9"/>
      <c r="O73" s="20"/>
      <c r="P73" s="11"/>
      <c r="Q73" s="11"/>
      <c r="R73" s="11">
        <v>98000</v>
      </c>
      <c r="S73" s="11">
        <v>2000</v>
      </c>
      <c r="T73" s="11"/>
      <c r="U73" s="11"/>
      <c r="V73" s="11"/>
      <c r="W73" s="11"/>
      <c r="X73" s="11"/>
      <c r="Y73" s="11"/>
      <c r="Z73" s="11"/>
      <c r="AA73" s="11"/>
      <c r="AB73" s="45"/>
      <c r="AC73" s="45"/>
      <c r="AD73" s="45"/>
      <c r="AE73" s="45"/>
      <c r="AF73" s="45"/>
      <c r="AG73" s="45"/>
      <c r="AH73" s="45"/>
      <c r="AI73" s="45"/>
      <c r="AJ73" s="45"/>
      <c r="AK73" s="45"/>
      <c r="AL73" s="45"/>
      <c r="AM73" s="45"/>
    </row>
    <row r="74" spans="1:39" ht="96.75">
      <c r="A74" s="49">
        <v>70</v>
      </c>
      <c r="B74" s="83" t="s">
        <v>363</v>
      </c>
      <c r="C74" s="49" t="s">
        <v>360</v>
      </c>
      <c r="D74" s="2" t="s">
        <v>361</v>
      </c>
      <c r="E74" s="48" t="s">
        <v>362</v>
      </c>
      <c r="F74" s="51">
        <v>60000</v>
      </c>
      <c r="G74" s="51">
        <f t="shared" si="3"/>
        <v>0</v>
      </c>
      <c r="H74" s="51">
        <f t="shared" si="1"/>
        <v>60000</v>
      </c>
      <c r="I74" s="52">
        <f t="shared" si="2"/>
        <v>0</v>
      </c>
      <c r="J74" s="13"/>
      <c r="K74" s="28"/>
      <c r="L74" s="48"/>
      <c r="M74" s="46" t="s">
        <v>49</v>
      </c>
      <c r="N74" s="9"/>
      <c r="O74" s="20"/>
      <c r="P74" s="11"/>
      <c r="Q74" s="11"/>
      <c r="R74" s="11"/>
      <c r="S74" s="11"/>
      <c r="T74" s="11"/>
      <c r="U74" s="11">
        <v>60000</v>
      </c>
      <c r="V74" s="11"/>
      <c r="W74" s="11"/>
      <c r="X74" s="11"/>
      <c r="Y74" s="11"/>
      <c r="Z74" s="11"/>
      <c r="AA74" s="11"/>
      <c r="AB74" s="45"/>
      <c r="AC74" s="45"/>
      <c r="AD74" s="45"/>
      <c r="AE74" s="45"/>
      <c r="AF74" s="45"/>
      <c r="AG74" s="45"/>
      <c r="AH74" s="45"/>
      <c r="AI74" s="45"/>
      <c r="AJ74" s="45"/>
      <c r="AK74" s="45"/>
      <c r="AL74" s="45"/>
      <c r="AM74" s="45"/>
    </row>
    <row r="75" spans="1:39" ht="113.25">
      <c r="A75" s="49">
        <v>71</v>
      </c>
      <c r="B75" s="83" t="s">
        <v>347</v>
      </c>
      <c r="C75" s="49" t="s">
        <v>344</v>
      </c>
      <c r="D75" s="2" t="s">
        <v>345</v>
      </c>
      <c r="E75" s="48" t="s">
        <v>346</v>
      </c>
      <c r="F75" s="51">
        <v>18900</v>
      </c>
      <c r="G75" s="51">
        <f t="shared" si="3"/>
        <v>0</v>
      </c>
      <c r="H75" s="51">
        <f t="shared" si="1"/>
        <v>18900</v>
      </c>
      <c r="I75" s="52">
        <f t="shared" si="2"/>
        <v>0</v>
      </c>
      <c r="J75" s="13" t="s">
        <v>312</v>
      </c>
      <c r="K75" s="28"/>
      <c r="L75" s="48"/>
      <c r="M75" s="46" t="s">
        <v>281</v>
      </c>
      <c r="N75" s="9"/>
      <c r="O75" s="20"/>
      <c r="P75" s="11"/>
      <c r="Q75" s="11"/>
      <c r="R75" s="11"/>
      <c r="S75" s="11"/>
      <c r="T75" s="11"/>
      <c r="U75" s="11"/>
      <c r="V75" s="11"/>
      <c r="W75" s="11"/>
      <c r="X75" s="11"/>
      <c r="Y75" s="11"/>
      <c r="Z75" s="11">
        <v>18900</v>
      </c>
      <c r="AA75" s="11"/>
      <c r="AB75" s="45"/>
      <c r="AC75" s="45"/>
      <c r="AD75" s="45"/>
      <c r="AE75" s="45"/>
      <c r="AF75" s="45"/>
      <c r="AG75" s="45"/>
      <c r="AH75" s="45"/>
      <c r="AI75" s="45"/>
      <c r="AJ75" s="45"/>
      <c r="AK75" s="45"/>
      <c r="AL75" s="45"/>
      <c r="AM75" s="45"/>
    </row>
    <row r="76" spans="1:39" ht="64.5">
      <c r="A76" s="49">
        <v>72</v>
      </c>
      <c r="B76" s="83" t="s">
        <v>283</v>
      </c>
      <c r="C76" s="49" t="s">
        <v>278</v>
      </c>
      <c r="D76" s="2" t="s">
        <v>279</v>
      </c>
      <c r="E76" s="48" t="s">
        <v>280</v>
      </c>
      <c r="F76" s="51">
        <v>20000</v>
      </c>
      <c r="G76" s="51">
        <f t="shared" si="3"/>
        <v>20000</v>
      </c>
      <c r="H76" s="51">
        <f aca="true" t="shared" si="4" ref="H76:H121">SUM(P76:AA76)</f>
        <v>20000</v>
      </c>
      <c r="I76" s="52">
        <f aca="true" t="shared" si="5" ref="I76:I121">F76-H76</f>
        <v>0</v>
      </c>
      <c r="J76" s="13" t="s">
        <v>282</v>
      </c>
      <c r="K76" s="28"/>
      <c r="L76" s="48"/>
      <c r="M76" s="46" t="s">
        <v>281</v>
      </c>
      <c r="N76" s="9"/>
      <c r="O76" s="20"/>
      <c r="P76" s="11"/>
      <c r="Q76" s="11"/>
      <c r="R76" s="11"/>
      <c r="S76" s="11"/>
      <c r="T76" s="11"/>
      <c r="U76" s="11"/>
      <c r="V76" s="11"/>
      <c r="W76" s="11"/>
      <c r="X76" s="11"/>
      <c r="Y76" s="11"/>
      <c r="Z76" s="11"/>
      <c r="AA76" s="11">
        <v>20000</v>
      </c>
      <c r="AB76" s="45"/>
      <c r="AC76" s="45"/>
      <c r="AD76" s="45"/>
      <c r="AE76" s="45"/>
      <c r="AF76" s="45"/>
      <c r="AG76" s="45"/>
      <c r="AH76" s="45"/>
      <c r="AI76" s="45"/>
      <c r="AJ76" s="45"/>
      <c r="AK76" s="45"/>
      <c r="AL76" s="45"/>
      <c r="AM76" s="45"/>
    </row>
    <row r="77" spans="1:39" ht="113.25">
      <c r="A77" s="49">
        <v>73</v>
      </c>
      <c r="B77" s="83" t="s">
        <v>385</v>
      </c>
      <c r="C77" s="49" t="s">
        <v>381</v>
      </c>
      <c r="D77" s="2" t="s">
        <v>382</v>
      </c>
      <c r="E77" s="48" t="s">
        <v>383</v>
      </c>
      <c r="F77" s="51">
        <v>7000</v>
      </c>
      <c r="G77" s="51">
        <f t="shared" si="3"/>
        <v>0</v>
      </c>
      <c r="H77" s="51">
        <f t="shared" si="4"/>
        <v>7000</v>
      </c>
      <c r="I77" s="52">
        <f t="shared" si="5"/>
        <v>0</v>
      </c>
      <c r="J77" s="13"/>
      <c r="K77" s="28">
        <v>44477</v>
      </c>
      <c r="L77" s="48"/>
      <c r="M77" s="46" t="s">
        <v>384</v>
      </c>
      <c r="N77" s="9"/>
      <c r="O77" s="20"/>
      <c r="P77" s="11"/>
      <c r="Q77" s="11"/>
      <c r="R77" s="11"/>
      <c r="S77" s="11"/>
      <c r="T77" s="11"/>
      <c r="U77" s="11"/>
      <c r="V77" s="11"/>
      <c r="W77" s="11">
        <v>2042</v>
      </c>
      <c r="X77" s="11"/>
      <c r="Y77" s="11">
        <v>4958</v>
      </c>
      <c r="Z77" s="11"/>
      <c r="AA77" s="11"/>
      <c r="AB77" s="45"/>
      <c r="AC77" s="45"/>
      <c r="AD77" s="45"/>
      <c r="AE77" s="45"/>
      <c r="AF77" s="45"/>
      <c r="AG77" s="45"/>
      <c r="AH77" s="45"/>
      <c r="AI77" s="45"/>
      <c r="AJ77" s="45"/>
      <c r="AK77" s="45"/>
      <c r="AL77" s="45"/>
      <c r="AM77" s="45"/>
    </row>
    <row r="78" spans="1:39" ht="129">
      <c r="A78" s="49">
        <v>74</v>
      </c>
      <c r="B78" s="83" t="s">
        <v>164</v>
      </c>
      <c r="C78" s="49" t="s">
        <v>161</v>
      </c>
      <c r="D78" s="2" t="s">
        <v>160</v>
      </c>
      <c r="E78" s="48" t="s">
        <v>162</v>
      </c>
      <c r="F78" s="51">
        <v>120000</v>
      </c>
      <c r="G78" s="51">
        <f t="shared" si="3"/>
        <v>0</v>
      </c>
      <c r="H78" s="51">
        <f t="shared" si="4"/>
        <v>120000</v>
      </c>
      <c r="I78" s="52">
        <f t="shared" si="5"/>
        <v>0</v>
      </c>
      <c r="J78" s="13" t="s">
        <v>163</v>
      </c>
      <c r="K78" s="28"/>
      <c r="L78" s="48"/>
      <c r="M78" s="46" t="s">
        <v>127</v>
      </c>
      <c r="N78" s="9"/>
      <c r="O78" s="20"/>
      <c r="P78" s="11"/>
      <c r="Q78" s="11">
        <v>120000</v>
      </c>
      <c r="R78" s="11"/>
      <c r="S78" s="11"/>
      <c r="T78" s="11"/>
      <c r="U78" s="11"/>
      <c r="V78" s="11"/>
      <c r="W78" s="11"/>
      <c r="X78" s="11"/>
      <c r="Y78" s="11"/>
      <c r="Z78" s="11"/>
      <c r="AA78" s="11"/>
      <c r="AB78" s="45"/>
      <c r="AC78" s="45"/>
      <c r="AD78" s="45"/>
      <c r="AE78" s="45"/>
      <c r="AF78" s="45"/>
      <c r="AG78" s="45"/>
      <c r="AH78" s="45"/>
      <c r="AI78" s="45"/>
      <c r="AJ78" s="45"/>
      <c r="AK78" s="45"/>
      <c r="AL78" s="45"/>
      <c r="AM78" s="45"/>
    </row>
    <row r="79" spans="1:39" ht="81">
      <c r="A79" s="49">
        <v>75</v>
      </c>
      <c r="B79" s="83" t="s">
        <v>307</v>
      </c>
      <c r="C79" s="49" t="s">
        <v>303</v>
      </c>
      <c r="D79" s="2" t="s">
        <v>304</v>
      </c>
      <c r="E79" s="48" t="s">
        <v>305</v>
      </c>
      <c r="F79" s="51">
        <v>500</v>
      </c>
      <c r="G79" s="51">
        <f t="shared" si="3"/>
        <v>0</v>
      </c>
      <c r="H79" s="51">
        <f t="shared" si="4"/>
        <v>500</v>
      </c>
      <c r="I79" s="52">
        <f t="shared" si="5"/>
        <v>0</v>
      </c>
      <c r="J79" s="13" t="s">
        <v>306</v>
      </c>
      <c r="K79" s="28"/>
      <c r="L79" s="48"/>
      <c r="M79" s="46" t="s">
        <v>241</v>
      </c>
      <c r="N79" s="9"/>
      <c r="O79" s="20"/>
      <c r="P79" s="11"/>
      <c r="Q79" s="11"/>
      <c r="R79" s="11"/>
      <c r="S79" s="11"/>
      <c r="T79" s="11"/>
      <c r="U79" s="11"/>
      <c r="V79" s="11"/>
      <c r="W79" s="11"/>
      <c r="X79" s="11"/>
      <c r="Y79" s="11"/>
      <c r="Z79" s="11">
        <v>500</v>
      </c>
      <c r="AA79" s="11"/>
      <c r="AB79" s="45"/>
      <c r="AC79" s="45"/>
      <c r="AD79" s="45"/>
      <c r="AE79" s="45"/>
      <c r="AF79" s="45"/>
      <c r="AG79" s="45"/>
      <c r="AH79" s="45"/>
      <c r="AI79" s="45"/>
      <c r="AJ79" s="45"/>
      <c r="AK79" s="45"/>
      <c r="AL79" s="45"/>
      <c r="AM79" s="45"/>
    </row>
    <row r="80" spans="1:39" ht="81">
      <c r="A80" s="49">
        <v>76</v>
      </c>
      <c r="B80" s="101" t="s">
        <v>242</v>
      </c>
      <c r="C80" s="49" t="s">
        <v>238</v>
      </c>
      <c r="D80" s="2" t="s">
        <v>239</v>
      </c>
      <c r="E80" s="48" t="s">
        <v>396</v>
      </c>
      <c r="F80" s="51">
        <f>732740+2956</f>
        <v>735696</v>
      </c>
      <c r="G80" s="51">
        <f t="shared" si="3"/>
        <v>0</v>
      </c>
      <c r="H80" s="51">
        <f t="shared" si="4"/>
        <v>735696</v>
      </c>
      <c r="I80" s="52">
        <f t="shared" si="5"/>
        <v>0</v>
      </c>
      <c r="J80" s="13">
        <v>1100731</v>
      </c>
      <c r="K80" s="28"/>
      <c r="L80" s="48"/>
      <c r="M80" s="46" t="s">
        <v>241</v>
      </c>
      <c r="N80" s="9"/>
      <c r="O80" s="20"/>
      <c r="P80" s="11"/>
      <c r="Q80" s="11"/>
      <c r="R80" s="11"/>
      <c r="S80" s="11">
        <v>732740</v>
      </c>
      <c r="T80" s="11"/>
      <c r="U80" s="11"/>
      <c r="V80" s="11">
        <v>2956</v>
      </c>
      <c r="W80" s="11"/>
      <c r="X80" s="11"/>
      <c r="Y80" s="11"/>
      <c r="Z80" s="11"/>
      <c r="AA80" s="11"/>
      <c r="AB80" s="45"/>
      <c r="AC80" s="45"/>
      <c r="AD80" s="45"/>
      <c r="AE80" s="45"/>
      <c r="AF80" s="45"/>
      <c r="AG80" s="45"/>
      <c r="AH80" s="45"/>
      <c r="AI80" s="45"/>
      <c r="AJ80" s="45"/>
      <c r="AK80" s="45"/>
      <c r="AL80" s="45"/>
      <c r="AM80" s="45"/>
    </row>
    <row r="81" spans="1:39" ht="48">
      <c r="A81" s="49">
        <v>77</v>
      </c>
      <c r="B81" s="96"/>
      <c r="C81" s="49" t="s">
        <v>238</v>
      </c>
      <c r="D81" s="2" t="s">
        <v>395</v>
      </c>
      <c r="E81" s="48" t="s">
        <v>397</v>
      </c>
      <c r="F81" s="51">
        <v>108557</v>
      </c>
      <c r="G81" s="51">
        <f t="shared" si="3"/>
        <v>0</v>
      </c>
      <c r="H81" s="51">
        <f t="shared" si="4"/>
        <v>108557</v>
      </c>
      <c r="I81" s="52">
        <f t="shared" si="5"/>
        <v>0</v>
      </c>
      <c r="J81" s="13"/>
      <c r="K81" s="28">
        <v>44517</v>
      </c>
      <c r="L81" s="48"/>
      <c r="M81" s="46" t="s">
        <v>47</v>
      </c>
      <c r="N81" s="9"/>
      <c r="O81" s="20"/>
      <c r="P81" s="11"/>
      <c r="Q81" s="11"/>
      <c r="R81" s="11"/>
      <c r="S81" s="11"/>
      <c r="T81" s="11"/>
      <c r="U81" s="11"/>
      <c r="V81" s="11"/>
      <c r="W81" s="11"/>
      <c r="X81" s="11">
        <v>108467</v>
      </c>
      <c r="Y81" s="11"/>
      <c r="Z81" s="11">
        <v>90</v>
      </c>
      <c r="AA81" s="11"/>
      <c r="AB81" s="45"/>
      <c r="AC81" s="45"/>
      <c r="AD81" s="45"/>
      <c r="AE81" s="45"/>
      <c r="AF81" s="45"/>
      <c r="AG81" s="45"/>
      <c r="AH81" s="45"/>
      <c r="AI81" s="45"/>
      <c r="AJ81" s="45"/>
      <c r="AK81" s="45"/>
      <c r="AL81" s="45"/>
      <c r="AM81" s="45"/>
    </row>
    <row r="82" spans="1:39" ht="48">
      <c r="A82" s="49">
        <v>78</v>
      </c>
      <c r="B82" s="78" t="s">
        <v>428</v>
      </c>
      <c r="C82" s="49" t="s">
        <v>238</v>
      </c>
      <c r="D82" s="2" t="s">
        <v>426</v>
      </c>
      <c r="E82" s="48" t="s">
        <v>427</v>
      </c>
      <c r="F82" s="51">
        <v>80000</v>
      </c>
      <c r="G82" s="51">
        <f t="shared" si="3"/>
        <v>0</v>
      </c>
      <c r="H82" s="51">
        <f t="shared" si="4"/>
        <v>80000</v>
      </c>
      <c r="I82" s="52">
        <f t="shared" si="5"/>
        <v>0</v>
      </c>
      <c r="J82" s="13">
        <v>11007</v>
      </c>
      <c r="K82" s="28">
        <v>44453</v>
      </c>
      <c r="L82" s="48"/>
      <c r="M82" s="46" t="s">
        <v>241</v>
      </c>
      <c r="N82" s="9"/>
      <c r="O82" s="20"/>
      <c r="P82" s="11"/>
      <c r="Q82" s="11"/>
      <c r="R82" s="11"/>
      <c r="S82" s="11"/>
      <c r="T82" s="11"/>
      <c r="U82" s="11"/>
      <c r="V82" s="11"/>
      <c r="W82" s="11"/>
      <c r="X82" s="11">
        <v>80000</v>
      </c>
      <c r="Y82" s="11"/>
      <c r="Z82" s="11"/>
      <c r="AA82" s="11"/>
      <c r="AB82" s="45"/>
      <c r="AC82" s="45"/>
      <c r="AD82" s="45"/>
      <c r="AE82" s="45"/>
      <c r="AF82" s="45"/>
      <c r="AG82" s="45"/>
      <c r="AH82" s="45"/>
      <c r="AI82" s="45"/>
      <c r="AJ82" s="45"/>
      <c r="AK82" s="45"/>
      <c r="AL82" s="45"/>
      <c r="AM82" s="45"/>
    </row>
    <row r="83" spans="1:39" ht="113.25">
      <c r="A83" s="49">
        <v>79</v>
      </c>
      <c r="B83" s="82" t="s">
        <v>528</v>
      </c>
      <c r="C83" s="49" t="s">
        <v>525</v>
      </c>
      <c r="D83" s="2" t="s">
        <v>526</v>
      </c>
      <c r="E83" s="48" t="s">
        <v>527</v>
      </c>
      <c r="F83" s="51">
        <v>327749</v>
      </c>
      <c r="G83" s="51">
        <f t="shared" si="3"/>
        <v>0</v>
      </c>
      <c r="H83" s="51">
        <f t="shared" si="4"/>
        <v>327749</v>
      </c>
      <c r="I83" s="52">
        <f t="shared" si="5"/>
        <v>0</v>
      </c>
      <c r="J83" s="13">
        <v>11012</v>
      </c>
      <c r="K83" s="28"/>
      <c r="L83" s="48"/>
      <c r="M83" s="46" t="s">
        <v>241</v>
      </c>
      <c r="N83" s="9"/>
      <c r="O83" s="20"/>
      <c r="P83" s="11"/>
      <c r="Q83" s="11"/>
      <c r="R83" s="11"/>
      <c r="S83" s="11"/>
      <c r="T83" s="11"/>
      <c r="U83" s="11"/>
      <c r="V83" s="11"/>
      <c r="W83" s="11"/>
      <c r="X83" s="11"/>
      <c r="Y83" s="11"/>
      <c r="Z83" s="11">
        <v>327749</v>
      </c>
      <c r="AA83" s="11"/>
      <c r="AB83" s="45"/>
      <c r="AC83" s="45"/>
      <c r="AD83" s="45"/>
      <c r="AE83" s="45"/>
      <c r="AF83" s="45"/>
      <c r="AG83" s="45"/>
      <c r="AH83" s="45"/>
      <c r="AI83" s="45"/>
      <c r="AJ83" s="45"/>
      <c r="AK83" s="45"/>
      <c r="AL83" s="45"/>
      <c r="AM83" s="45"/>
    </row>
    <row r="84" spans="1:39" ht="81">
      <c r="A84" s="49">
        <v>80</v>
      </c>
      <c r="B84" s="82" t="s">
        <v>569</v>
      </c>
      <c r="C84" s="49" t="s">
        <v>525</v>
      </c>
      <c r="D84" s="2" t="s">
        <v>567</v>
      </c>
      <c r="E84" s="48" t="s">
        <v>568</v>
      </c>
      <c r="F84" s="51">
        <v>4240</v>
      </c>
      <c r="G84" s="51">
        <f t="shared" si="3"/>
        <v>0</v>
      </c>
      <c r="H84" s="51">
        <f>SUM(P84:AA84)</f>
        <v>0</v>
      </c>
      <c r="I84" s="52">
        <f>F84-H84</f>
        <v>4240</v>
      </c>
      <c r="J84" s="13">
        <v>11012</v>
      </c>
      <c r="K84" s="28"/>
      <c r="L84" s="48"/>
      <c r="M84" s="46" t="s">
        <v>241</v>
      </c>
      <c r="N84" s="9"/>
      <c r="O84" s="20"/>
      <c r="P84" s="11"/>
      <c r="Q84" s="11"/>
      <c r="R84" s="11"/>
      <c r="S84" s="11"/>
      <c r="T84" s="11"/>
      <c r="U84" s="11"/>
      <c r="V84" s="11"/>
      <c r="W84" s="11"/>
      <c r="X84" s="11"/>
      <c r="Y84" s="11"/>
      <c r="Z84" s="11"/>
      <c r="AA84" s="11"/>
      <c r="AB84" s="45"/>
      <c r="AC84" s="45"/>
      <c r="AD84" s="45"/>
      <c r="AE84" s="45"/>
      <c r="AF84" s="45"/>
      <c r="AG84" s="45"/>
      <c r="AH84" s="45"/>
      <c r="AI84" s="45"/>
      <c r="AJ84" s="45"/>
      <c r="AK84" s="45"/>
      <c r="AL84" s="45"/>
      <c r="AM84" s="45"/>
    </row>
    <row r="85" spans="1:39" ht="113.25">
      <c r="A85" s="49">
        <v>81</v>
      </c>
      <c r="B85" s="82" t="s">
        <v>242</v>
      </c>
      <c r="C85" s="49" t="s">
        <v>525</v>
      </c>
      <c r="D85" s="2" t="s">
        <v>581</v>
      </c>
      <c r="E85" s="48" t="s">
        <v>580</v>
      </c>
      <c r="F85" s="51">
        <v>2760</v>
      </c>
      <c r="G85" s="51">
        <f>AA85</f>
        <v>2760</v>
      </c>
      <c r="H85" s="51">
        <f>SUM(P85:AA85)</f>
        <v>2760</v>
      </c>
      <c r="I85" s="52">
        <f>F85-H85</f>
        <v>0</v>
      </c>
      <c r="J85" s="13">
        <v>11012</v>
      </c>
      <c r="K85" s="28"/>
      <c r="L85" s="48"/>
      <c r="M85" s="46" t="s">
        <v>241</v>
      </c>
      <c r="N85" s="9"/>
      <c r="O85" s="20"/>
      <c r="P85" s="11"/>
      <c r="Q85" s="11"/>
      <c r="R85" s="11"/>
      <c r="S85" s="11"/>
      <c r="T85" s="11"/>
      <c r="U85" s="11"/>
      <c r="V85" s="11"/>
      <c r="W85" s="11"/>
      <c r="X85" s="11"/>
      <c r="Y85" s="11"/>
      <c r="Z85" s="11"/>
      <c r="AA85" s="11">
        <v>2760</v>
      </c>
      <c r="AB85" s="45"/>
      <c r="AC85" s="45"/>
      <c r="AD85" s="45"/>
      <c r="AE85" s="45"/>
      <c r="AF85" s="45"/>
      <c r="AG85" s="45"/>
      <c r="AH85" s="45"/>
      <c r="AI85" s="45"/>
      <c r="AJ85" s="45"/>
      <c r="AK85" s="45"/>
      <c r="AL85" s="45"/>
      <c r="AM85" s="45"/>
    </row>
    <row r="86" spans="1:39" ht="59.25" customHeight="1">
      <c r="A86" s="49">
        <v>82</v>
      </c>
      <c r="B86" s="93" t="s">
        <v>463</v>
      </c>
      <c r="C86" s="49" t="s">
        <v>221</v>
      </c>
      <c r="D86" s="2" t="s">
        <v>222</v>
      </c>
      <c r="E86" s="48" t="s">
        <v>223</v>
      </c>
      <c r="F86" s="51">
        <v>9695</v>
      </c>
      <c r="G86" s="51">
        <f t="shared" si="3"/>
        <v>0</v>
      </c>
      <c r="H86" s="51">
        <f t="shared" si="4"/>
        <v>9695</v>
      </c>
      <c r="I86" s="52">
        <f t="shared" si="5"/>
        <v>0</v>
      </c>
      <c r="J86" s="13"/>
      <c r="K86" s="28"/>
      <c r="L86" s="48"/>
      <c r="M86" s="46" t="s">
        <v>47</v>
      </c>
      <c r="N86" s="9"/>
      <c r="O86" s="20"/>
      <c r="P86" s="11"/>
      <c r="Q86" s="11"/>
      <c r="R86" s="11"/>
      <c r="S86" s="11"/>
      <c r="T86" s="11">
        <v>9695</v>
      </c>
      <c r="U86" s="11"/>
      <c r="V86" s="11"/>
      <c r="W86" s="11"/>
      <c r="X86" s="11"/>
      <c r="Y86" s="11"/>
      <c r="Z86" s="11"/>
      <c r="AA86" s="11"/>
      <c r="AB86" s="45"/>
      <c r="AC86" s="45"/>
      <c r="AD86" s="45"/>
      <c r="AE86" s="45"/>
      <c r="AF86" s="45"/>
      <c r="AG86" s="45"/>
      <c r="AH86" s="45"/>
      <c r="AI86" s="45"/>
      <c r="AJ86" s="45"/>
      <c r="AK86" s="45"/>
      <c r="AL86" s="45"/>
      <c r="AM86" s="45"/>
    </row>
    <row r="87" spans="1:39" ht="59.25" customHeight="1">
      <c r="A87" s="49">
        <v>83</v>
      </c>
      <c r="B87" s="94"/>
      <c r="C87" s="49" t="s">
        <v>221</v>
      </c>
      <c r="D87" s="2" t="s">
        <v>461</v>
      </c>
      <c r="E87" s="48" t="s">
        <v>462</v>
      </c>
      <c r="F87" s="51">
        <v>50400</v>
      </c>
      <c r="G87" s="51">
        <f t="shared" si="3"/>
        <v>0</v>
      </c>
      <c r="H87" s="51">
        <f t="shared" si="4"/>
        <v>50400</v>
      </c>
      <c r="I87" s="52">
        <f t="shared" si="5"/>
        <v>0</v>
      </c>
      <c r="J87" s="13">
        <v>1100831</v>
      </c>
      <c r="K87" s="28">
        <v>44517</v>
      </c>
      <c r="L87" s="48"/>
      <c r="M87" s="46" t="s">
        <v>47</v>
      </c>
      <c r="N87" s="9"/>
      <c r="O87" s="20"/>
      <c r="P87" s="11"/>
      <c r="Q87" s="11"/>
      <c r="R87" s="11"/>
      <c r="S87" s="11"/>
      <c r="T87" s="11"/>
      <c r="U87" s="11"/>
      <c r="V87" s="11"/>
      <c r="W87" s="11"/>
      <c r="X87" s="11"/>
      <c r="Y87" s="11"/>
      <c r="Z87" s="11">
        <v>50400</v>
      </c>
      <c r="AA87" s="11"/>
      <c r="AB87" s="45"/>
      <c r="AC87" s="45"/>
      <c r="AD87" s="45"/>
      <c r="AE87" s="45"/>
      <c r="AF87" s="45"/>
      <c r="AG87" s="45"/>
      <c r="AH87" s="45"/>
      <c r="AI87" s="45"/>
      <c r="AJ87" s="45"/>
      <c r="AK87" s="45"/>
      <c r="AL87" s="45"/>
      <c r="AM87" s="45"/>
    </row>
    <row r="88" spans="1:39" ht="64.5">
      <c r="A88" s="49">
        <v>84</v>
      </c>
      <c r="B88" s="93" t="s">
        <v>351</v>
      </c>
      <c r="C88" s="49" t="s">
        <v>348</v>
      </c>
      <c r="D88" s="2" t="s">
        <v>465</v>
      </c>
      <c r="E88" s="48" t="s">
        <v>350</v>
      </c>
      <c r="F88" s="51">
        <v>170176</v>
      </c>
      <c r="G88" s="51">
        <f t="shared" si="3"/>
        <v>0</v>
      </c>
      <c r="H88" s="51">
        <f t="shared" si="4"/>
        <v>170176</v>
      </c>
      <c r="I88" s="52">
        <f t="shared" si="5"/>
        <v>0</v>
      </c>
      <c r="J88" s="13"/>
      <c r="K88" s="28"/>
      <c r="L88" s="48"/>
      <c r="M88" s="46" t="s">
        <v>241</v>
      </c>
      <c r="N88" s="9"/>
      <c r="O88" s="20"/>
      <c r="P88" s="11"/>
      <c r="Q88" s="11"/>
      <c r="R88" s="11"/>
      <c r="S88" s="11"/>
      <c r="T88" s="11"/>
      <c r="U88" s="11">
        <v>170176</v>
      </c>
      <c r="V88" s="11"/>
      <c r="W88" s="11"/>
      <c r="X88" s="11"/>
      <c r="Y88" s="11"/>
      <c r="Z88" s="11"/>
      <c r="AA88" s="11"/>
      <c r="AB88" s="45"/>
      <c r="AC88" s="45"/>
      <c r="AD88" s="45"/>
      <c r="AE88" s="45"/>
      <c r="AF88" s="45"/>
      <c r="AG88" s="45"/>
      <c r="AH88" s="45"/>
      <c r="AI88" s="45"/>
      <c r="AJ88" s="45"/>
      <c r="AK88" s="45"/>
      <c r="AL88" s="45"/>
      <c r="AM88" s="45"/>
    </row>
    <row r="89" spans="1:39" ht="64.5">
      <c r="A89" s="49">
        <v>85</v>
      </c>
      <c r="B89" s="94"/>
      <c r="C89" s="49" t="s">
        <v>348</v>
      </c>
      <c r="D89" s="2" t="s">
        <v>466</v>
      </c>
      <c r="E89" s="48" t="s">
        <v>464</v>
      </c>
      <c r="F89" s="51">
        <v>148653</v>
      </c>
      <c r="G89" s="51">
        <f t="shared" si="3"/>
        <v>0</v>
      </c>
      <c r="H89" s="51">
        <f t="shared" si="4"/>
        <v>148653</v>
      </c>
      <c r="I89" s="52">
        <f t="shared" si="5"/>
        <v>0</v>
      </c>
      <c r="J89" s="13">
        <v>1100531</v>
      </c>
      <c r="K89" s="28"/>
      <c r="L89" s="48"/>
      <c r="M89" s="46" t="s">
        <v>241</v>
      </c>
      <c r="N89" s="9"/>
      <c r="O89" s="20"/>
      <c r="P89" s="11"/>
      <c r="Q89" s="11"/>
      <c r="R89" s="11"/>
      <c r="S89" s="11"/>
      <c r="T89" s="11"/>
      <c r="U89" s="11"/>
      <c r="V89" s="11"/>
      <c r="W89" s="11"/>
      <c r="X89" s="11"/>
      <c r="Y89" s="11"/>
      <c r="Z89" s="11">
        <v>148653</v>
      </c>
      <c r="AA89" s="11"/>
      <c r="AB89" s="45"/>
      <c r="AC89" s="45"/>
      <c r="AD89" s="45"/>
      <c r="AE89" s="45"/>
      <c r="AF89" s="45"/>
      <c r="AG89" s="45"/>
      <c r="AH89" s="45"/>
      <c r="AI89" s="45"/>
      <c r="AJ89" s="45"/>
      <c r="AK89" s="45"/>
      <c r="AL89" s="45"/>
      <c r="AM89" s="45"/>
    </row>
    <row r="90" spans="1:39" ht="64.5">
      <c r="A90" s="49">
        <v>86</v>
      </c>
      <c r="B90" s="66" t="s">
        <v>340</v>
      </c>
      <c r="C90" s="49" t="s">
        <v>339</v>
      </c>
      <c r="D90" s="2" t="s">
        <v>342</v>
      </c>
      <c r="E90" s="48" t="s">
        <v>343</v>
      </c>
      <c r="F90" s="51">
        <v>1200</v>
      </c>
      <c r="G90" s="51">
        <f t="shared" si="3"/>
        <v>0</v>
      </c>
      <c r="H90" s="51">
        <f t="shared" si="4"/>
        <v>1200</v>
      </c>
      <c r="I90" s="52">
        <f t="shared" si="5"/>
        <v>0</v>
      </c>
      <c r="J90" s="13"/>
      <c r="K90" s="28"/>
      <c r="L90" s="48"/>
      <c r="M90" s="46" t="s">
        <v>341</v>
      </c>
      <c r="N90" s="9"/>
      <c r="O90" s="20"/>
      <c r="P90" s="11"/>
      <c r="Q90" s="11"/>
      <c r="R90" s="11"/>
      <c r="S90" s="11"/>
      <c r="T90" s="11"/>
      <c r="U90" s="11"/>
      <c r="V90" s="11"/>
      <c r="W90" s="11">
        <v>1200</v>
      </c>
      <c r="X90" s="11"/>
      <c r="Y90" s="11"/>
      <c r="Z90" s="11"/>
      <c r="AA90" s="11"/>
      <c r="AB90" s="45"/>
      <c r="AC90" s="45"/>
      <c r="AD90" s="45"/>
      <c r="AE90" s="45"/>
      <c r="AF90" s="45"/>
      <c r="AG90" s="45"/>
      <c r="AH90" s="45"/>
      <c r="AI90" s="45"/>
      <c r="AJ90" s="45"/>
      <c r="AK90" s="45"/>
      <c r="AL90" s="45"/>
      <c r="AM90" s="45"/>
    </row>
    <row r="91" spans="1:39" ht="177.75">
      <c r="A91" s="49">
        <v>87</v>
      </c>
      <c r="B91" s="66" t="s">
        <v>251</v>
      </c>
      <c r="C91" s="49" t="s">
        <v>224</v>
      </c>
      <c r="D91" s="2" t="s">
        <v>227</v>
      </c>
      <c r="E91" s="48" t="s">
        <v>226</v>
      </c>
      <c r="F91" s="51">
        <v>6000</v>
      </c>
      <c r="G91" s="51">
        <f t="shared" si="3"/>
        <v>0</v>
      </c>
      <c r="H91" s="51">
        <f t="shared" si="4"/>
        <v>6000</v>
      </c>
      <c r="I91" s="52">
        <f t="shared" si="5"/>
        <v>0</v>
      </c>
      <c r="J91" s="13">
        <v>11007</v>
      </c>
      <c r="K91" s="28">
        <v>44400</v>
      </c>
      <c r="L91" s="48"/>
      <c r="M91" s="46" t="s">
        <v>225</v>
      </c>
      <c r="N91" s="9"/>
      <c r="O91" s="20"/>
      <c r="P91" s="11"/>
      <c r="Q91" s="11"/>
      <c r="R91" s="11"/>
      <c r="S91" s="11"/>
      <c r="T91" s="11"/>
      <c r="U91" s="11">
        <v>6000</v>
      </c>
      <c r="V91" s="11"/>
      <c r="W91" s="11"/>
      <c r="X91" s="11"/>
      <c r="Y91" s="11"/>
      <c r="Z91" s="11"/>
      <c r="AA91" s="11"/>
      <c r="AB91" s="45"/>
      <c r="AC91" s="45"/>
      <c r="AD91" s="45"/>
      <c r="AE91" s="45"/>
      <c r="AF91" s="45"/>
      <c r="AG91" s="45"/>
      <c r="AH91" s="45"/>
      <c r="AI91" s="45"/>
      <c r="AJ91" s="45"/>
      <c r="AK91" s="45"/>
      <c r="AL91" s="45"/>
      <c r="AM91" s="45"/>
    </row>
    <row r="92" spans="1:39" ht="162">
      <c r="A92" s="49">
        <v>88</v>
      </c>
      <c r="B92" s="66" t="s">
        <v>313</v>
      </c>
      <c r="C92" s="49" t="s">
        <v>308</v>
      </c>
      <c r="D92" s="2" t="s">
        <v>309</v>
      </c>
      <c r="E92" s="48" t="s">
        <v>310</v>
      </c>
      <c r="F92" s="51">
        <v>100000</v>
      </c>
      <c r="G92" s="51">
        <f t="shared" si="3"/>
        <v>0</v>
      </c>
      <c r="H92" s="51">
        <f t="shared" si="4"/>
        <v>100000</v>
      </c>
      <c r="I92" s="52">
        <f t="shared" si="5"/>
        <v>0</v>
      </c>
      <c r="J92" s="13" t="s">
        <v>312</v>
      </c>
      <c r="K92" s="28">
        <v>44426</v>
      </c>
      <c r="L92" s="48"/>
      <c r="M92" s="46" t="s">
        <v>311</v>
      </c>
      <c r="N92" s="9"/>
      <c r="O92" s="20"/>
      <c r="P92" s="11"/>
      <c r="Q92" s="11"/>
      <c r="R92" s="11"/>
      <c r="S92" s="11"/>
      <c r="T92" s="11"/>
      <c r="U92" s="11">
        <v>82440</v>
      </c>
      <c r="V92" s="11">
        <v>11800</v>
      </c>
      <c r="W92" s="11">
        <v>5760</v>
      </c>
      <c r="X92" s="11"/>
      <c r="Y92" s="11"/>
      <c r="Z92" s="11"/>
      <c r="AA92" s="11"/>
      <c r="AB92" s="45"/>
      <c r="AC92" s="45"/>
      <c r="AD92" s="45"/>
      <c r="AE92" s="45"/>
      <c r="AF92" s="45"/>
      <c r="AG92" s="45"/>
      <c r="AH92" s="45"/>
      <c r="AI92" s="45"/>
      <c r="AJ92" s="45"/>
      <c r="AK92" s="45"/>
      <c r="AL92" s="45"/>
      <c r="AM92" s="45"/>
    </row>
    <row r="93" spans="1:39" ht="145.5">
      <c r="A93" s="49">
        <v>89</v>
      </c>
      <c r="B93" s="83" t="s">
        <v>191</v>
      </c>
      <c r="C93" s="49" t="s">
        <v>187</v>
      </c>
      <c r="D93" s="2" t="s">
        <v>192</v>
      </c>
      <c r="E93" s="48" t="s">
        <v>190</v>
      </c>
      <c r="F93" s="51">
        <v>35577</v>
      </c>
      <c r="G93" s="51">
        <f t="shared" si="3"/>
        <v>0</v>
      </c>
      <c r="H93" s="51">
        <f t="shared" si="4"/>
        <v>35577</v>
      </c>
      <c r="I93" s="52">
        <f t="shared" si="5"/>
        <v>0</v>
      </c>
      <c r="J93" s="13" t="s">
        <v>189</v>
      </c>
      <c r="K93" s="28">
        <v>44525</v>
      </c>
      <c r="L93" s="48"/>
      <c r="M93" s="46" t="s">
        <v>188</v>
      </c>
      <c r="N93" s="9"/>
      <c r="O93" s="20"/>
      <c r="P93" s="11"/>
      <c r="Q93" s="11"/>
      <c r="R93" s="11"/>
      <c r="S93" s="11"/>
      <c r="T93" s="11"/>
      <c r="U93" s="11"/>
      <c r="V93" s="11"/>
      <c r="W93" s="11"/>
      <c r="X93" s="11"/>
      <c r="Y93" s="11">
        <v>12253</v>
      </c>
      <c r="Z93" s="11">
        <v>23324</v>
      </c>
      <c r="AA93" s="11"/>
      <c r="AB93" s="45"/>
      <c r="AC93" s="45"/>
      <c r="AD93" s="45"/>
      <c r="AE93" s="45"/>
      <c r="AF93" s="45"/>
      <c r="AG93" s="45"/>
      <c r="AH93" s="45"/>
      <c r="AI93" s="45"/>
      <c r="AJ93" s="45"/>
      <c r="AK93" s="45"/>
      <c r="AL93" s="45"/>
      <c r="AM93" s="45"/>
    </row>
    <row r="94" spans="1:27" s="40" customFormat="1" ht="177.75">
      <c r="A94" s="49">
        <v>90</v>
      </c>
      <c r="B94" s="50" t="s">
        <v>115</v>
      </c>
      <c r="C94" s="23" t="s">
        <v>111</v>
      </c>
      <c r="D94" s="24" t="s">
        <v>112</v>
      </c>
      <c r="E94" s="22" t="s">
        <v>113</v>
      </c>
      <c r="F94" s="53">
        <v>40041</v>
      </c>
      <c r="G94" s="51">
        <f t="shared" si="3"/>
        <v>0</v>
      </c>
      <c r="H94" s="51">
        <f t="shared" si="4"/>
        <v>40041</v>
      </c>
      <c r="I94" s="52">
        <f t="shared" si="5"/>
        <v>0</v>
      </c>
      <c r="J94" s="32" t="s">
        <v>114</v>
      </c>
      <c r="K94" s="29">
        <v>44349</v>
      </c>
      <c r="L94" s="48" t="s">
        <v>151</v>
      </c>
      <c r="M94" s="39" t="s">
        <v>51</v>
      </c>
      <c r="N94" s="25"/>
      <c r="O94" s="26"/>
      <c r="P94" s="27"/>
      <c r="Q94" s="27"/>
      <c r="R94" s="27">
        <v>5800</v>
      </c>
      <c r="S94" s="27"/>
      <c r="T94" s="27"/>
      <c r="U94" s="27">
        <v>34241</v>
      </c>
      <c r="V94" s="27"/>
      <c r="W94" s="27"/>
      <c r="X94" s="27"/>
      <c r="Y94" s="27"/>
      <c r="Z94" s="27"/>
      <c r="AA94" s="27"/>
    </row>
    <row r="95" spans="1:27" s="40" customFormat="1" ht="275.25">
      <c r="A95" s="49">
        <v>91</v>
      </c>
      <c r="B95" s="50" t="s">
        <v>204</v>
      </c>
      <c r="C95" s="23" t="s">
        <v>200</v>
      </c>
      <c r="D95" s="24" t="s">
        <v>201</v>
      </c>
      <c r="E95" s="22" t="s">
        <v>202</v>
      </c>
      <c r="F95" s="53">
        <v>595300</v>
      </c>
      <c r="G95" s="51">
        <f t="shared" si="3"/>
        <v>0</v>
      </c>
      <c r="H95" s="51">
        <f t="shared" si="4"/>
        <v>595300</v>
      </c>
      <c r="I95" s="52">
        <f t="shared" si="5"/>
        <v>0</v>
      </c>
      <c r="J95" s="54">
        <v>1100820</v>
      </c>
      <c r="K95" s="29">
        <v>44425</v>
      </c>
      <c r="L95" s="48" t="s">
        <v>412</v>
      </c>
      <c r="M95" s="39" t="s">
        <v>51</v>
      </c>
      <c r="N95" s="25"/>
      <c r="O95" s="26"/>
      <c r="P95" s="27"/>
      <c r="Q95" s="27"/>
      <c r="R95" s="27">
        <v>362131</v>
      </c>
      <c r="S95" s="27">
        <v>70118</v>
      </c>
      <c r="T95" s="27">
        <v>70118</v>
      </c>
      <c r="U95" s="27">
        <v>70118</v>
      </c>
      <c r="V95" s="27">
        <v>10693</v>
      </c>
      <c r="W95" s="27">
        <v>8645</v>
      </c>
      <c r="X95" s="27">
        <v>3477</v>
      </c>
      <c r="Y95" s="27"/>
      <c r="Z95" s="27"/>
      <c r="AA95" s="27"/>
    </row>
    <row r="96" spans="1:27" s="40" customFormat="1" ht="145.5">
      <c r="A96" s="49">
        <v>92</v>
      </c>
      <c r="B96" s="50" t="s">
        <v>445</v>
      </c>
      <c r="C96" s="23" t="s">
        <v>200</v>
      </c>
      <c r="D96" s="24" t="s">
        <v>443</v>
      </c>
      <c r="E96" s="22" t="s">
        <v>444</v>
      </c>
      <c r="F96" s="53">
        <v>419441</v>
      </c>
      <c r="G96" s="51">
        <f t="shared" si="3"/>
        <v>20465</v>
      </c>
      <c r="H96" s="51">
        <f t="shared" si="4"/>
        <v>419441</v>
      </c>
      <c r="I96" s="52">
        <f t="shared" si="5"/>
        <v>0</v>
      </c>
      <c r="J96" s="54">
        <v>11012</v>
      </c>
      <c r="K96" s="29">
        <v>44538</v>
      </c>
      <c r="L96" s="48"/>
      <c r="M96" s="39" t="s">
        <v>51</v>
      </c>
      <c r="N96" s="25"/>
      <c r="O96" s="26"/>
      <c r="P96" s="27"/>
      <c r="Q96" s="27"/>
      <c r="R96" s="27"/>
      <c r="S96" s="27"/>
      <c r="T96" s="27"/>
      <c r="U96" s="27"/>
      <c r="V96" s="27"/>
      <c r="W96" s="27"/>
      <c r="X96" s="27"/>
      <c r="Y96" s="27">
        <v>327604</v>
      </c>
      <c r="Z96" s="27">
        <v>71372</v>
      </c>
      <c r="AA96" s="27">
        <v>20465</v>
      </c>
    </row>
    <row r="97" spans="1:27" s="40" customFormat="1" ht="81">
      <c r="A97" s="49">
        <v>93</v>
      </c>
      <c r="B97" s="50" t="s">
        <v>442</v>
      </c>
      <c r="C97" s="23" t="s">
        <v>439</v>
      </c>
      <c r="D97" s="24" t="s">
        <v>440</v>
      </c>
      <c r="E97" s="22" t="s">
        <v>441</v>
      </c>
      <c r="F97" s="53">
        <v>66168</v>
      </c>
      <c r="G97" s="51">
        <f t="shared" si="3"/>
        <v>33084</v>
      </c>
      <c r="H97" s="51">
        <f t="shared" si="4"/>
        <v>66168</v>
      </c>
      <c r="I97" s="52">
        <f t="shared" si="5"/>
        <v>0</v>
      </c>
      <c r="J97" s="54">
        <v>11012</v>
      </c>
      <c r="K97" s="29">
        <v>44550</v>
      </c>
      <c r="L97" s="48"/>
      <c r="M97" s="39" t="s">
        <v>51</v>
      </c>
      <c r="N97" s="25"/>
      <c r="O97" s="26"/>
      <c r="P97" s="27"/>
      <c r="Q97" s="27"/>
      <c r="R97" s="27"/>
      <c r="S97" s="27"/>
      <c r="T97" s="27"/>
      <c r="U97" s="27"/>
      <c r="V97" s="27"/>
      <c r="W97" s="27"/>
      <c r="X97" s="27"/>
      <c r="Y97" s="27">
        <v>18380</v>
      </c>
      <c r="Z97" s="27">
        <v>14704</v>
      </c>
      <c r="AA97" s="27">
        <v>33084</v>
      </c>
    </row>
    <row r="98" spans="1:27" s="40" customFormat="1" ht="162">
      <c r="A98" s="49">
        <v>94</v>
      </c>
      <c r="B98" s="50" t="s">
        <v>375</v>
      </c>
      <c r="C98" s="23" t="s">
        <v>319</v>
      </c>
      <c r="D98" s="24" t="s">
        <v>320</v>
      </c>
      <c r="E98" s="22" t="s">
        <v>321</v>
      </c>
      <c r="F98" s="53">
        <v>10000</v>
      </c>
      <c r="G98" s="51">
        <f t="shared" si="3"/>
        <v>0</v>
      </c>
      <c r="H98" s="51">
        <f t="shared" si="4"/>
        <v>10000</v>
      </c>
      <c r="I98" s="52">
        <f t="shared" si="5"/>
        <v>0</v>
      </c>
      <c r="J98" s="54" t="s">
        <v>322</v>
      </c>
      <c r="K98" s="29">
        <v>44342</v>
      </c>
      <c r="L98" s="48"/>
      <c r="M98" s="39" t="s">
        <v>51</v>
      </c>
      <c r="N98" s="25"/>
      <c r="O98" s="26"/>
      <c r="P98" s="27"/>
      <c r="Q98" s="27"/>
      <c r="R98" s="27"/>
      <c r="S98" s="27"/>
      <c r="T98" s="27">
        <v>10000</v>
      </c>
      <c r="U98" s="27"/>
      <c r="V98" s="27"/>
      <c r="W98" s="27"/>
      <c r="X98" s="27"/>
      <c r="Y98" s="27"/>
      <c r="Z98" s="27"/>
      <c r="AA98" s="27"/>
    </row>
    <row r="99" spans="1:27" s="40" customFormat="1" ht="113.25">
      <c r="A99" s="49">
        <v>95</v>
      </c>
      <c r="B99" s="50" t="s">
        <v>252</v>
      </c>
      <c r="C99" s="23" t="s">
        <v>209</v>
      </c>
      <c r="D99" s="24" t="s">
        <v>211</v>
      </c>
      <c r="E99" s="22" t="s">
        <v>210</v>
      </c>
      <c r="F99" s="53">
        <v>7000</v>
      </c>
      <c r="G99" s="51">
        <f t="shared" si="3"/>
        <v>0</v>
      </c>
      <c r="H99" s="51">
        <f t="shared" si="4"/>
        <v>7000</v>
      </c>
      <c r="I99" s="52">
        <f t="shared" si="5"/>
        <v>0</v>
      </c>
      <c r="J99" s="54"/>
      <c r="K99" s="29">
        <v>44434</v>
      </c>
      <c r="L99" s="48"/>
      <c r="M99" s="39" t="s">
        <v>45</v>
      </c>
      <c r="N99" s="25"/>
      <c r="O99" s="26"/>
      <c r="P99" s="27"/>
      <c r="Q99" s="27"/>
      <c r="R99" s="27"/>
      <c r="S99" s="27">
        <v>7000</v>
      </c>
      <c r="T99" s="27"/>
      <c r="U99" s="27"/>
      <c r="V99" s="27"/>
      <c r="W99" s="27"/>
      <c r="X99" s="27"/>
      <c r="Y99" s="27"/>
      <c r="Z99" s="27"/>
      <c r="AA99" s="27"/>
    </row>
    <row r="100" spans="1:27" s="40" customFormat="1" ht="145.5">
      <c r="A100" s="49">
        <v>96</v>
      </c>
      <c r="B100" s="85" t="s">
        <v>566</v>
      </c>
      <c r="C100" s="23" t="s">
        <v>563</v>
      </c>
      <c r="D100" s="24" t="s">
        <v>564</v>
      </c>
      <c r="E100" s="84" t="s">
        <v>565</v>
      </c>
      <c r="F100" s="53">
        <v>157009</v>
      </c>
      <c r="G100" s="51">
        <f t="shared" si="3"/>
        <v>33586</v>
      </c>
      <c r="H100" s="51">
        <f>SUM(P100:AA100)</f>
        <v>33586</v>
      </c>
      <c r="I100" s="52">
        <f>F100-H100</f>
        <v>123423</v>
      </c>
      <c r="J100" s="54">
        <v>1110731</v>
      </c>
      <c r="K100" s="29"/>
      <c r="L100" s="48"/>
      <c r="M100" s="39" t="s">
        <v>51</v>
      </c>
      <c r="N100" s="25"/>
      <c r="O100" s="26"/>
      <c r="P100" s="27"/>
      <c r="Q100" s="27"/>
      <c r="R100" s="27"/>
      <c r="S100" s="27"/>
      <c r="T100" s="27"/>
      <c r="U100" s="27"/>
      <c r="V100" s="27"/>
      <c r="W100" s="27"/>
      <c r="X100" s="27"/>
      <c r="Y100" s="27"/>
      <c r="Z100" s="27"/>
      <c r="AA100" s="27">
        <v>33586</v>
      </c>
    </row>
    <row r="101" spans="1:27" s="40" customFormat="1" ht="32.25">
      <c r="A101" s="49">
        <v>97</v>
      </c>
      <c r="B101" s="95"/>
      <c r="C101" s="23" t="s">
        <v>292</v>
      </c>
      <c r="D101" s="24" t="s">
        <v>298</v>
      </c>
      <c r="E101" s="95" t="s">
        <v>293</v>
      </c>
      <c r="F101" s="53">
        <v>27827</v>
      </c>
      <c r="G101" s="51">
        <f t="shared" si="3"/>
        <v>1900</v>
      </c>
      <c r="H101" s="51">
        <f t="shared" si="4"/>
        <v>27827</v>
      </c>
      <c r="I101" s="52">
        <f t="shared" si="5"/>
        <v>0</v>
      </c>
      <c r="J101" s="54"/>
      <c r="K101" s="29">
        <v>44543</v>
      </c>
      <c r="L101" s="48"/>
      <c r="M101" s="39" t="s">
        <v>188</v>
      </c>
      <c r="N101" s="25"/>
      <c r="O101" s="26"/>
      <c r="P101" s="27"/>
      <c r="Q101" s="27"/>
      <c r="R101" s="27"/>
      <c r="S101" s="27"/>
      <c r="T101" s="27">
        <v>25927</v>
      </c>
      <c r="U101" s="27"/>
      <c r="V101" s="27"/>
      <c r="W101" s="27"/>
      <c r="X101" s="27"/>
      <c r="Y101" s="27"/>
      <c r="Z101" s="27"/>
      <c r="AA101" s="27">
        <v>1900</v>
      </c>
    </row>
    <row r="102" spans="1:27" s="40" customFormat="1" ht="48">
      <c r="A102" s="49">
        <v>98</v>
      </c>
      <c r="B102" s="96"/>
      <c r="C102" s="23" t="s">
        <v>292</v>
      </c>
      <c r="D102" s="24" t="s">
        <v>299</v>
      </c>
      <c r="E102" s="96"/>
      <c r="F102" s="53">
        <v>12627</v>
      </c>
      <c r="G102" s="51">
        <f t="shared" si="3"/>
        <v>12627</v>
      </c>
      <c r="H102" s="51">
        <f t="shared" si="4"/>
        <v>12627</v>
      </c>
      <c r="I102" s="52">
        <f t="shared" si="5"/>
        <v>0</v>
      </c>
      <c r="J102" s="54"/>
      <c r="K102" s="29">
        <v>44543</v>
      </c>
      <c r="L102" s="48"/>
      <c r="M102" s="39" t="s">
        <v>188</v>
      </c>
      <c r="N102" s="25"/>
      <c r="O102" s="26"/>
      <c r="P102" s="27"/>
      <c r="Q102" s="27"/>
      <c r="R102" s="27"/>
      <c r="S102" s="27"/>
      <c r="T102" s="27"/>
      <c r="U102" s="27"/>
      <c r="V102" s="27"/>
      <c r="W102" s="27"/>
      <c r="X102" s="27"/>
      <c r="Y102" s="27"/>
      <c r="Z102" s="27"/>
      <c r="AA102" s="27">
        <v>12627</v>
      </c>
    </row>
    <row r="103" spans="1:27" s="40" customFormat="1" ht="113.25">
      <c r="A103" s="49">
        <v>99</v>
      </c>
      <c r="B103" s="79" t="s">
        <v>431</v>
      </c>
      <c r="C103" s="23" t="s">
        <v>292</v>
      </c>
      <c r="D103" s="24" t="s">
        <v>429</v>
      </c>
      <c r="E103" s="24" t="s">
        <v>430</v>
      </c>
      <c r="F103" s="53">
        <v>9720</v>
      </c>
      <c r="G103" s="51">
        <f t="shared" si="3"/>
        <v>0</v>
      </c>
      <c r="H103" s="51">
        <f t="shared" si="4"/>
        <v>9720</v>
      </c>
      <c r="I103" s="52">
        <f t="shared" si="5"/>
        <v>0</v>
      </c>
      <c r="J103" s="54"/>
      <c r="K103" s="29"/>
      <c r="L103" s="48"/>
      <c r="M103" s="39" t="s">
        <v>43</v>
      </c>
      <c r="N103" s="25"/>
      <c r="O103" s="26"/>
      <c r="P103" s="27"/>
      <c r="Q103" s="27"/>
      <c r="R103" s="27"/>
      <c r="S103" s="27"/>
      <c r="T103" s="27"/>
      <c r="U103" s="27"/>
      <c r="V103" s="27"/>
      <c r="W103" s="27"/>
      <c r="X103" s="27"/>
      <c r="Y103" s="27">
        <v>9720</v>
      </c>
      <c r="Z103" s="27"/>
      <c r="AA103" s="27"/>
    </row>
    <row r="104" spans="1:27" s="40" customFormat="1" ht="64.5">
      <c r="A104" s="49">
        <v>100</v>
      </c>
      <c r="B104" s="50" t="s">
        <v>297</v>
      </c>
      <c r="C104" s="23" t="s">
        <v>294</v>
      </c>
      <c r="D104" s="24" t="s">
        <v>295</v>
      </c>
      <c r="E104" s="22" t="s">
        <v>296</v>
      </c>
      <c r="F104" s="53">
        <v>10000</v>
      </c>
      <c r="G104" s="51">
        <f t="shared" si="3"/>
        <v>0</v>
      </c>
      <c r="H104" s="51">
        <f t="shared" si="4"/>
        <v>10000</v>
      </c>
      <c r="I104" s="52">
        <f t="shared" si="5"/>
        <v>0</v>
      </c>
      <c r="J104" s="54"/>
      <c r="K104" s="29"/>
      <c r="L104" s="48"/>
      <c r="M104" s="39" t="s">
        <v>576</v>
      </c>
      <c r="N104" s="25"/>
      <c r="O104" s="26"/>
      <c r="P104" s="27"/>
      <c r="Q104" s="27"/>
      <c r="R104" s="27"/>
      <c r="S104" s="27"/>
      <c r="T104" s="27"/>
      <c r="U104" s="27"/>
      <c r="V104" s="27"/>
      <c r="W104" s="27">
        <v>10000</v>
      </c>
      <c r="X104" s="27"/>
      <c r="Y104" s="27"/>
      <c r="Z104" s="27"/>
      <c r="AA104" s="27"/>
    </row>
    <row r="105" spans="1:27" s="40" customFormat="1" ht="113.25">
      <c r="A105" s="49">
        <v>101</v>
      </c>
      <c r="B105" s="85" t="s">
        <v>577</v>
      </c>
      <c r="C105" s="23" t="s">
        <v>294</v>
      </c>
      <c r="D105" s="24" t="s">
        <v>574</v>
      </c>
      <c r="E105" s="22" t="s">
        <v>575</v>
      </c>
      <c r="F105" s="53">
        <v>9000</v>
      </c>
      <c r="G105" s="51">
        <f t="shared" si="3"/>
        <v>9000</v>
      </c>
      <c r="H105" s="51">
        <f>SUM(P105:AA105)</f>
        <v>9000</v>
      </c>
      <c r="I105" s="52">
        <f>F105-H105</f>
        <v>0</v>
      </c>
      <c r="J105" s="54">
        <v>11012</v>
      </c>
      <c r="K105" s="29"/>
      <c r="L105" s="48"/>
      <c r="M105" s="39" t="s">
        <v>234</v>
      </c>
      <c r="N105" s="25"/>
      <c r="O105" s="26"/>
      <c r="P105" s="27"/>
      <c r="Q105" s="27"/>
      <c r="R105" s="27"/>
      <c r="S105" s="27"/>
      <c r="T105" s="27"/>
      <c r="U105" s="27"/>
      <c r="V105" s="27"/>
      <c r="W105" s="27"/>
      <c r="X105" s="27"/>
      <c r="Y105" s="27"/>
      <c r="Z105" s="27"/>
      <c r="AA105" s="27">
        <v>9000</v>
      </c>
    </row>
    <row r="106" spans="1:27" s="40" customFormat="1" ht="48">
      <c r="A106" s="49">
        <v>102</v>
      </c>
      <c r="B106" s="95" t="s">
        <v>235</v>
      </c>
      <c r="C106" s="23" t="s">
        <v>231</v>
      </c>
      <c r="D106" s="24" t="s">
        <v>480</v>
      </c>
      <c r="E106" s="22" t="s">
        <v>233</v>
      </c>
      <c r="F106" s="53">
        <v>32675</v>
      </c>
      <c r="G106" s="51">
        <f t="shared" si="3"/>
        <v>7147</v>
      </c>
      <c r="H106" s="51">
        <f t="shared" si="4"/>
        <v>32675</v>
      </c>
      <c r="I106" s="52">
        <f t="shared" si="5"/>
        <v>0</v>
      </c>
      <c r="J106" s="54"/>
      <c r="K106" s="29"/>
      <c r="L106" s="48"/>
      <c r="M106" s="39" t="s">
        <v>234</v>
      </c>
      <c r="N106" s="25"/>
      <c r="O106" s="26"/>
      <c r="P106" s="27"/>
      <c r="Q106" s="27"/>
      <c r="R106" s="27"/>
      <c r="S106" s="27"/>
      <c r="T106" s="27"/>
      <c r="U106" s="27"/>
      <c r="V106" s="27"/>
      <c r="W106" s="27"/>
      <c r="X106" s="27">
        <v>25528</v>
      </c>
      <c r="Y106" s="27"/>
      <c r="Z106" s="27"/>
      <c r="AA106" s="27">
        <v>7147</v>
      </c>
    </row>
    <row r="107" spans="1:27" s="40" customFormat="1" ht="64.5">
      <c r="A107" s="49">
        <v>103</v>
      </c>
      <c r="B107" s="96"/>
      <c r="C107" s="23" t="s">
        <v>231</v>
      </c>
      <c r="D107" s="24" t="s">
        <v>481</v>
      </c>
      <c r="E107" s="22" t="s">
        <v>479</v>
      </c>
      <c r="F107" s="53">
        <v>30633</v>
      </c>
      <c r="G107" s="51">
        <f t="shared" si="3"/>
        <v>30633</v>
      </c>
      <c r="H107" s="51">
        <f t="shared" si="4"/>
        <v>30633</v>
      </c>
      <c r="I107" s="52">
        <f t="shared" si="5"/>
        <v>0</v>
      </c>
      <c r="J107" s="54"/>
      <c r="K107" s="29"/>
      <c r="L107" s="48"/>
      <c r="M107" s="39" t="s">
        <v>234</v>
      </c>
      <c r="N107" s="25"/>
      <c r="O107" s="26"/>
      <c r="P107" s="27"/>
      <c r="Q107" s="27"/>
      <c r="R107" s="27"/>
      <c r="S107" s="27"/>
      <c r="T107" s="27"/>
      <c r="U107" s="27"/>
      <c r="V107" s="27"/>
      <c r="W107" s="27"/>
      <c r="X107" s="27"/>
      <c r="Y107" s="27"/>
      <c r="Z107" s="27"/>
      <c r="AA107" s="27">
        <v>30633</v>
      </c>
    </row>
    <row r="108" spans="1:27" s="40" customFormat="1" ht="81">
      <c r="A108" s="49">
        <v>104</v>
      </c>
      <c r="B108" s="50" t="s">
        <v>277</v>
      </c>
      <c r="C108" s="23" t="s">
        <v>274</v>
      </c>
      <c r="D108" s="24" t="s">
        <v>275</v>
      </c>
      <c r="E108" s="22" t="s">
        <v>276</v>
      </c>
      <c r="F108" s="53">
        <v>4000</v>
      </c>
      <c r="G108" s="51">
        <f t="shared" si="3"/>
        <v>0</v>
      </c>
      <c r="H108" s="51">
        <f t="shared" si="4"/>
        <v>4000</v>
      </c>
      <c r="I108" s="52">
        <f t="shared" si="5"/>
        <v>0</v>
      </c>
      <c r="J108" s="54"/>
      <c r="K108" s="29"/>
      <c r="L108" s="48"/>
      <c r="M108" s="39" t="s">
        <v>234</v>
      </c>
      <c r="N108" s="25"/>
      <c r="O108" s="26"/>
      <c r="P108" s="27"/>
      <c r="Q108" s="27"/>
      <c r="R108" s="27"/>
      <c r="S108" s="27"/>
      <c r="T108" s="27"/>
      <c r="U108" s="27"/>
      <c r="V108" s="27"/>
      <c r="W108" s="27"/>
      <c r="X108" s="27">
        <v>4000</v>
      </c>
      <c r="Y108" s="27"/>
      <c r="Z108" s="27"/>
      <c r="AA108" s="27"/>
    </row>
    <row r="109" spans="1:27" s="40" customFormat="1" ht="64.5">
      <c r="A109" s="49">
        <v>105</v>
      </c>
      <c r="B109" s="50" t="s">
        <v>380</v>
      </c>
      <c r="C109" s="23" t="s">
        <v>274</v>
      </c>
      <c r="D109" s="24" t="s">
        <v>378</v>
      </c>
      <c r="E109" s="22" t="s">
        <v>379</v>
      </c>
      <c r="F109" s="53">
        <v>13233</v>
      </c>
      <c r="G109" s="51">
        <f t="shared" si="3"/>
        <v>0</v>
      </c>
      <c r="H109" s="51">
        <f t="shared" si="4"/>
        <v>13233</v>
      </c>
      <c r="I109" s="52">
        <f t="shared" si="5"/>
        <v>0</v>
      </c>
      <c r="J109" s="54"/>
      <c r="K109" s="29"/>
      <c r="L109" s="48"/>
      <c r="M109" s="39" t="s">
        <v>234</v>
      </c>
      <c r="N109" s="25"/>
      <c r="O109" s="26"/>
      <c r="P109" s="27"/>
      <c r="Q109" s="27"/>
      <c r="R109" s="27"/>
      <c r="S109" s="27"/>
      <c r="T109" s="27"/>
      <c r="U109" s="27"/>
      <c r="V109" s="27">
        <v>13233</v>
      </c>
      <c r="W109" s="27"/>
      <c r="X109" s="27"/>
      <c r="Y109" s="27"/>
      <c r="Z109" s="27"/>
      <c r="AA109" s="27"/>
    </row>
    <row r="110" spans="1:27" s="40" customFormat="1" ht="96.75">
      <c r="A110" s="49">
        <v>106</v>
      </c>
      <c r="B110" s="50" t="s">
        <v>376</v>
      </c>
      <c r="C110" s="23" t="s">
        <v>329</v>
      </c>
      <c r="D110" s="24" t="s">
        <v>330</v>
      </c>
      <c r="E110" s="22" t="s">
        <v>331</v>
      </c>
      <c r="F110" s="53">
        <v>2000</v>
      </c>
      <c r="G110" s="51">
        <f t="shared" si="3"/>
        <v>0</v>
      </c>
      <c r="H110" s="51">
        <f t="shared" si="4"/>
        <v>2000</v>
      </c>
      <c r="I110" s="52">
        <f t="shared" si="5"/>
        <v>0</v>
      </c>
      <c r="J110" s="54"/>
      <c r="K110" s="29">
        <v>44357</v>
      </c>
      <c r="L110" s="48"/>
      <c r="M110" s="39" t="s">
        <v>234</v>
      </c>
      <c r="N110" s="25"/>
      <c r="O110" s="26"/>
      <c r="P110" s="27"/>
      <c r="Q110" s="27"/>
      <c r="R110" s="27"/>
      <c r="S110" s="27"/>
      <c r="T110" s="27"/>
      <c r="U110" s="27">
        <v>2000</v>
      </c>
      <c r="V110" s="27"/>
      <c r="W110" s="27"/>
      <c r="X110" s="27"/>
      <c r="Y110" s="27"/>
      <c r="Z110" s="27"/>
      <c r="AA110" s="27"/>
    </row>
    <row r="111" spans="1:27" s="40" customFormat="1" ht="81">
      <c r="A111" s="49">
        <v>107</v>
      </c>
      <c r="B111" s="50" t="s">
        <v>550</v>
      </c>
      <c r="C111" s="23" t="s">
        <v>329</v>
      </c>
      <c r="D111" s="24" t="s">
        <v>548</v>
      </c>
      <c r="E111" s="22" t="s">
        <v>549</v>
      </c>
      <c r="F111" s="53">
        <v>1100</v>
      </c>
      <c r="G111" s="51">
        <f t="shared" si="3"/>
        <v>1100</v>
      </c>
      <c r="H111" s="51">
        <f>SUM(P111:AA111)</f>
        <v>1100</v>
      </c>
      <c r="I111" s="52">
        <f>F111-H111</f>
        <v>0</v>
      </c>
      <c r="J111" s="54"/>
      <c r="K111" s="29"/>
      <c r="L111" s="48"/>
      <c r="M111" s="39" t="s">
        <v>234</v>
      </c>
      <c r="N111" s="25"/>
      <c r="O111" s="26"/>
      <c r="P111" s="27"/>
      <c r="Q111" s="27"/>
      <c r="R111" s="27"/>
      <c r="S111" s="27"/>
      <c r="T111" s="27"/>
      <c r="U111" s="27"/>
      <c r="V111" s="27"/>
      <c r="W111" s="27"/>
      <c r="X111" s="27"/>
      <c r="Y111" s="27"/>
      <c r="Z111" s="27"/>
      <c r="AA111" s="27">
        <v>1100</v>
      </c>
    </row>
    <row r="112" spans="1:27" s="40" customFormat="1" ht="64.5">
      <c r="A112" s="49">
        <v>108</v>
      </c>
      <c r="B112" s="50" t="s">
        <v>174</v>
      </c>
      <c r="C112" s="23" t="s">
        <v>170</v>
      </c>
      <c r="D112" s="24" t="s">
        <v>171</v>
      </c>
      <c r="E112" s="22" t="s">
        <v>173</v>
      </c>
      <c r="F112" s="53">
        <v>34689</v>
      </c>
      <c r="G112" s="51">
        <f t="shared" si="3"/>
        <v>0</v>
      </c>
      <c r="H112" s="51">
        <f t="shared" si="4"/>
        <v>34689</v>
      </c>
      <c r="I112" s="52">
        <f t="shared" si="5"/>
        <v>0</v>
      </c>
      <c r="J112" s="32"/>
      <c r="K112" s="29">
        <v>44347</v>
      </c>
      <c r="L112" s="48"/>
      <c r="M112" s="39" t="s">
        <v>172</v>
      </c>
      <c r="N112" s="25"/>
      <c r="O112" s="26"/>
      <c r="P112" s="27"/>
      <c r="Q112" s="27">
        <v>6815</v>
      </c>
      <c r="R112" s="27">
        <v>1761</v>
      </c>
      <c r="S112" s="27"/>
      <c r="T112" s="27">
        <v>26113</v>
      </c>
      <c r="U112" s="27"/>
      <c r="V112" s="27"/>
      <c r="W112" s="27"/>
      <c r="X112" s="27"/>
      <c r="Y112" s="27"/>
      <c r="Z112" s="27"/>
      <c r="AA112" s="27"/>
    </row>
    <row r="113" spans="1:27" s="40" customFormat="1" ht="81">
      <c r="A113" s="49">
        <v>109</v>
      </c>
      <c r="B113" s="50" t="s">
        <v>453</v>
      </c>
      <c r="C113" s="23" t="s">
        <v>170</v>
      </c>
      <c r="D113" s="24" t="s">
        <v>454</v>
      </c>
      <c r="E113" s="22" t="s">
        <v>455</v>
      </c>
      <c r="F113" s="53">
        <v>27839</v>
      </c>
      <c r="G113" s="51">
        <f t="shared" si="3"/>
        <v>27839</v>
      </c>
      <c r="H113" s="51">
        <f t="shared" si="4"/>
        <v>27839</v>
      </c>
      <c r="I113" s="52">
        <f t="shared" si="5"/>
        <v>0</v>
      </c>
      <c r="J113" s="32">
        <v>11012</v>
      </c>
      <c r="K113" s="29"/>
      <c r="L113" s="48"/>
      <c r="M113" s="39" t="s">
        <v>172</v>
      </c>
      <c r="N113" s="25"/>
      <c r="O113" s="26"/>
      <c r="P113" s="27"/>
      <c r="Q113" s="27"/>
      <c r="R113" s="27"/>
      <c r="S113" s="27"/>
      <c r="T113" s="27"/>
      <c r="U113" s="27"/>
      <c r="V113" s="27"/>
      <c r="W113" s="27"/>
      <c r="X113" s="27"/>
      <c r="Y113" s="27"/>
      <c r="Z113" s="27"/>
      <c r="AA113" s="27">
        <v>27839</v>
      </c>
    </row>
    <row r="114" spans="1:27" s="40" customFormat="1" ht="145.5">
      <c r="A114" s="49">
        <v>110</v>
      </c>
      <c r="B114" s="50" t="s">
        <v>290</v>
      </c>
      <c r="C114" s="23" t="s">
        <v>287</v>
      </c>
      <c r="D114" s="24" t="s">
        <v>289</v>
      </c>
      <c r="E114" s="22" t="s">
        <v>288</v>
      </c>
      <c r="F114" s="53">
        <v>45500</v>
      </c>
      <c r="G114" s="51">
        <f t="shared" si="3"/>
        <v>0</v>
      </c>
      <c r="H114" s="51">
        <f t="shared" si="4"/>
        <v>45500</v>
      </c>
      <c r="I114" s="52">
        <f t="shared" si="5"/>
        <v>0</v>
      </c>
      <c r="J114" s="32" t="s">
        <v>291</v>
      </c>
      <c r="K114" s="29">
        <v>44391</v>
      </c>
      <c r="L114" s="48"/>
      <c r="M114" s="39" t="s">
        <v>172</v>
      </c>
      <c r="N114" s="25"/>
      <c r="O114" s="26"/>
      <c r="P114" s="27"/>
      <c r="Q114" s="27"/>
      <c r="R114" s="27"/>
      <c r="S114" s="27"/>
      <c r="T114" s="27">
        <v>36007</v>
      </c>
      <c r="U114" s="27">
        <v>7300</v>
      </c>
      <c r="V114" s="27">
        <v>2193</v>
      </c>
      <c r="W114" s="27"/>
      <c r="X114" s="27"/>
      <c r="Y114" s="27"/>
      <c r="Z114" s="27"/>
      <c r="AA114" s="27"/>
    </row>
    <row r="115" spans="1:27" s="40" customFormat="1" ht="177.75">
      <c r="A115" s="49">
        <v>111</v>
      </c>
      <c r="B115" s="50" t="s">
        <v>452</v>
      </c>
      <c r="C115" s="23" t="s">
        <v>287</v>
      </c>
      <c r="D115" s="24" t="s">
        <v>450</v>
      </c>
      <c r="E115" s="22" t="s">
        <v>451</v>
      </c>
      <c r="F115" s="53">
        <v>31700</v>
      </c>
      <c r="G115" s="51">
        <f t="shared" si="3"/>
        <v>16458</v>
      </c>
      <c r="H115" s="51">
        <f t="shared" si="4"/>
        <v>31700</v>
      </c>
      <c r="I115" s="52">
        <f t="shared" si="5"/>
        <v>0</v>
      </c>
      <c r="J115" s="32">
        <v>11012</v>
      </c>
      <c r="K115" s="29">
        <v>44554</v>
      </c>
      <c r="L115" s="48"/>
      <c r="M115" s="39" t="s">
        <v>172</v>
      </c>
      <c r="N115" s="25"/>
      <c r="O115" s="26"/>
      <c r="P115" s="27"/>
      <c r="Q115" s="27"/>
      <c r="R115" s="27"/>
      <c r="S115" s="27"/>
      <c r="T115" s="27"/>
      <c r="U115" s="27"/>
      <c r="V115" s="27"/>
      <c r="W115" s="27"/>
      <c r="X115" s="27"/>
      <c r="Y115" s="27"/>
      <c r="Z115" s="27">
        <v>15242</v>
      </c>
      <c r="AA115" s="27">
        <v>16458</v>
      </c>
    </row>
    <row r="116" spans="1:27" s="40" customFormat="1" ht="145.5">
      <c r="A116" s="49">
        <v>112</v>
      </c>
      <c r="B116" s="50" t="s">
        <v>218</v>
      </c>
      <c r="C116" s="23" t="s">
        <v>215</v>
      </c>
      <c r="D116" s="24" t="s">
        <v>216</v>
      </c>
      <c r="E116" s="22" t="s">
        <v>217</v>
      </c>
      <c r="F116" s="53">
        <v>1026200</v>
      </c>
      <c r="G116" s="51">
        <f t="shared" si="3"/>
        <v>0</v>
      </c>
      <c r="H116" s="51">
        <f t="shared" si="4"/>
        <v>1026200</v>
      </c>
      <c r="I116" s="52">
        <f t="shared" si="5"/>
        <v>0</v>
      </c>
      <c r="J116" s="32"/>
      <c r="K116" s="29">
        <v>44413</v>
      </c>
      <c r="L116" s="48" t="s">
        <v>413</v>
      </c>
      <c r="M116" s="39" t="s">
        <v>67</v>
      </c>
      <c r="N116" s="25"/>
      <c r="O116" s="26"/>
      <c r="P116" s="27"/>
      <c r="Q116" s="27"/>
      <c r="R116" s="27"/>
      <c r="S116" s="27">
        <v>631183</v>
      </c>
      <c r="T116" s="27">
        <v>106093</v>
      </c>
      <c r="U116" s="27">
        <v>43168</v>
      </c>
      <c r="V116" s="27">
        <v>39900</v>
      </c>
      <c r="W116" s="27">
        <v>199508</v>
      </c>
      <c r="X116" s="27">
        <v>6348</v>
      </c>
      <c r="Y116" s="27"/>
      <c r="Z116" s="27"/>
      <c r="AA116" s="27"/>
    </row>
    <row r="117" spans="1:27" s="40" customFormat="1" ht="81">
      <c r="A117" s="49">
        <v>113</v>
      </c>
      <c r="B117" s="50" t="s">
        <v>302</v>
      </c>
      <c r="C117" s="23" t="s">
        <v>215</v>
      </c>
      <c r="D117" s="24" t="s">
        <v>301</v>
      </c>
      <c r="E117" s="22" t="s">
        <v>300</v>
      </c>
      <c r="F117" s="53">
        <v>100000</v>
      </c>
      <c r="G117" s="51">
        <f t="shared" si="3"/>
        <v>0</v>
      </c>
      <c r="H117" s="51">
        <f t="shared" si="4"/>
        <v>100000</v>
      </c>
      <c r="I117" s="52">
        <f t="shared" si="5"/>
        <v>0</v>
      </c>
      <c r="J117" s="32"/>
      <c r="K117" s="29"/>
      <c r="L117" s="48"/>
      <c r="M117" s="39" t="s">
        <v>67</v>
      </c>
      <c r="N117" s="25"/>
      <c r="O117" s="26"/>
      <c r="P117" s="27"/>
      <c r="Q117" s="27"/>
      <c r="R117" s="27"/>
      <c r="S117" s="27"/>
      <c r="T117" s="27"/>
      <c r="U117" s="27"/>
      <c r="V117" s="27"/>
      <c r="W117" s="27">
        <v>100000</v>
      </c>
      <c r="X117" s="27"/>
      <c r="Y117" s="27"/>
      <c r="Z117" s="27"/>
      <c r="AA117" s="27"/>
    </row>
    <row r="118" spans="1:27" s="40" customFormat="1" ht="210">
      <c r="A118" s="49">
        <v>114</v>
      </c>
      <c r="B118" s="50" t="s">
        <v>507</v>
      </c>
      <c r="C118" s="23" t="s">
        <v>215</v>
      </c>
      <c r="D118" s="24" t="s">
        <v>506</v>
      </c>
      <c r="E118" s="22" t="s">
        <v>505</v>
      </c>
      <c r="F118" s="53">
        <v>450000</v>
      </c>
      <c r="G118" s="51">
        <f t="shared" si="3"/>
        <v>20947</v>
      </c>
      <c r="H118" s="51">
        <f t="shared" si="4"/>
        <v>450000</v>
      </c>
      <c r="I118" s="52">
        <f t="shared" si="5"/>
        <v>0</v>
      </c>
      <c r="J118" s="32">
        <v>1110731</v>
      </c>
      <c r="K118" s="29"/>
      <c r="L118" s="48"/>
      <c r="M118" s="39" t="s">
        <v>67</v>
      </c>
      <c r="N118" s="25"/>
      <c r="O118" s="26"/>
      <c r="P118" s="27"/>
      <c r="Q118" s="27"/>
      <c r="R118" s="27"/>
      <c r="S118" s="27"/>
      <c r="T118" s="27"/>
      <c r="U118" s="27"/>
      <c r="V118" s="27"/>
      <c r="W118" s="27"/>
      <c r="X118" s="27"/>
      <c r="Y118" s="27"/>
      <c r="Z118" s="27">
        <v>429053</v>
      </c>
      <c r="AA118" s="27">
        <v>20947</v>
      </c>
    </row>
    <row r="119" spans="1:27" s="40" customFormat="1" ht="64.5">
      <c r="A119" s="49">
        <v>115</v>
      </c>
      <c r="B119" s="50" t="s">
        <v>510</v>
      </c>
      <c r="C119" s="23" t="s">
        <v>215</v>
      </c>
      <c r="D119" s="24" t="s">
        <v>508</v>
      </c>
      <c r="E119" s="22" t="s">
        <v>509</v>
      </c>
      <c r="F119" s="53">
        <v>100000</v>
      </c>
      <c r="G119" s="51">
        <f t="shared" si="3"/>
        <v>100000</v>
      </c>
      <c r="H119" s="51">
        <f t="shared" si="4"/>
        <v>100000</v>
      </c>
      <c r="I119" s="52">
        <f t="shared" si="5"/>
        <v>0</v>
      </c>
      <c r="J119" s="32">
        <v>11012</v>
      </c>
      <c r="K119" s="29"/>
      <c r="L119" s="48"/>
      <c r="M119" s="39" t="s">
        <v>67</v>
      </c>
      <c r="N119" s="25"/>
      <c r="O119" s="26"/>
      <c r="P119" s="27"/>
      <c r="Q119" s="27"/>
      <c r="R119" s="27"/>
      <c r="S119" s="27"/>
      <c r="T119" s="27"/>
      <c r="U119" s="27"/>
      <c r="V119" s="27"/>
      <c r="W119" s="27"/>
      <c r="X119" s="27"/>
      <c r="Y119" s="27"/>
      <c r="Z119" s="27"/>
      <c r="AA119" s="27">
        <v>100000</v>
      </c>
    </row>
    <row r="120" spans="1:27" s="40" customFormat="1" ht="81">
      <c r="A120" s="49">
        <v>116</v>
      </c>
      <c r="B120" s="50" t="s">
        <v>435</v>
      </c>
      <c r="C120" s="23" t="s">
        <v>432</v>
      </c>
      <c r="D120" s="24" t="s">
        <v>433</v>
      </c>
      <c r="E120" s="22" t="s">
        <v>434</v>
      </c>
      <c r="F120" s="53">
        <v>234000</v>
      </c>
      <c r="G120" s="51">
        <f t="shared" si="3"/>
        <v>0</v>
      </c>
      <c r="H120" s="51">
        <f t="shared" si="4"/>
        <v>234000</v>
      </c>
      <c r="I120" s="52">
        <f t="shared" si="5"/>
        <v>0</v>
      </c>
      <c r="J120" s="32">
        <v>1100930</v>
      </c>
      <c r="K120" s="29">
        <v>44468</v>
      </c>
      <c r="L120" s="48"/>
      <c r="M120" s="39" t="s">
        <v>234</v>
      </c>
      <c r="N120" s="25"/>
      <c r="O120" s="26"/>
      <c r="P120" s="27"/>
      <c r="Q120" s="27"/>
      <c r="R120" s="27"/>
      <c r="S120" s="27"/>
      <c r="T120" s="27"/>
      <c r="U120" s="27"/>
      <c r="V120" s="27"/>
      <c r="W120" s="27"/>
      <c r="X120" s="27">
        <v>234000</v>
      </c>
      <c r="Y120" s="27"/>
      <c r="Z120" s="27"/>
      <c r="AA120" s="27"/>
    </row>
    <row r="121" spans="1:27" s="40" customFormat="1" ht="96.75">
      <c r="A121" s="49">
        <v>117</v>
      </c>
      <c r="B121" s="50" t="s">
        <v>328</v>
      </c>
      <c r="C121" s="23" t="s">
        <v>324</v>
      </c>
      <c r="D121" s="24" t="s">
        <v>325</v>
      </c>
      <c r="E121" s="22" t="s">
        <v>326</v>
      </c>
      <c r="F121" s="53">
        <v>5966380</v>
      </c>
      <c r="G121" s="51">
        <f t="shared" si="3"/>
        <v>0</v>
      </c>
      <c r="H121" s="51">
        <f t="shared" si="4"/>
        <v>5966380</v>
      </c>
      <c r="I121" s="52">
        <f t="shared" si="5"/>
        <v>0</v>
      </c>
      <c r="J121" s="32"/>
      <c r="K121" s="29"/>
      <c r="L121" s="48"/>
      <c r="M121" s="39" t="s">
        <v>327</v>
      </c>
      <c r="N121" s="25"/>
      <c r="O121" s="26"/>
      <c r="P121" s="27"/>
      <c r="Q121" s="27"/>
      <c r="R121" s="27"/>
      <c r="S121" s="27"/>
      <c r="T121" s="27">
        <v>5966380</v>
      </c>
      <c r="U121" s="27"/>
      <c r="V121" s="27"/>
      <c r="W121" s="27"/>
      <c r="X121" s="27"/>
      <c r="Y121" s="27"/>
      <c r="Z121" s="27"/>
      <c r="AA121" s="27"/>
    </row>
    <row r="122" spans="1:27" s="37" customFormat="1" ht="24.75" customHeight="1">
      <c r="A122" s="14"/>
      <c r="B122" s="15" t="s">
        <v>1</v>
      </c>
      <c r="C122" s="16"/>
      <c r="D122" s="17"/>
      <c r="E122" s="17"/>
      <c r="F122" s="18">
        <f>SUM(F5:F121)</f>
        <v>31334006</v>
      </c>
      <c r="G122" s="18">
        <f>SUM(G5:G121)</f>
        <v>1657877</v>
      </c>
      <c r="H122" s="18">
        <f>SUM(H5:H121)</f>
        <v>30054971</v>
      </c>
      <c r="I122" s="18">
        <f>SUM(I5:I121)</f>
        <v>1279035</v>
      </c>
      <c r="J122" s="19"/>
      <c r="K122" s="30"/>
      <c r="L122" s="41"/>
      <c r="M122" s="47"/>
      <c r="N122" s="33"/>
      <c r="O122" s="21"/>
      <c r="P122" s="12"/>
      <c r="Q122" s="12"/>
      <c r="R122" s="12"/>
      <c r="S122" s="12"/>
      <c r="T122" s="12"/>
      <c r="U122" s="12"/>
      <c r="V122" s="12"/>
      <c r="W122" s="12"/>
      <c r="X122" s="12"/>
      <c r="Y122" s="12"/>
      <c r="Z122" s="12"/>
      <c r="AA122" s="12"/>
    </row>
    <row r="123" spans="1:10" ht="6" customHeight="1">
      <c r="A123" s="3"/>
      <c r="B123" s="4"/>
      <c r="C123" s="5"/>
      <c r="D123" s="42"/>
      <c r="E123" s="4"/>
      <c r="F123" s="4"/>
      <c r="G123" s="4"/>
      <c r="H123" s="4"/>
      <c r="I123" s="4"/>
      <c r="J123" s="5"/>
    </row>
    <row r="124" spans="1:7" ht="15.75" hidden="1">
      <c r="A124" s="97" t="s">
        <v>52</v>
      </c>
      <c r="B124" s="97"/>
      <c r="C124" s="97"/>
      <c r="D124" s="97"/>
      <c r="E124" s="97"/>
      <c r="F124" s="97"/>
      <c r="G124" s="97"/>
    </row>
    <row r="125" spans="1:7" ht="15.75" hidden="1">
      <c r="A125" s="98" t="s">
        <v>53</v>
      </c>
      <c r="B125" s="98"/>
      <c r="C125" s="98"/>
      <c r="D125" s="98"/>
      <c r="E125" s="98"/>
      <c r="F125" s="98"/>
      <c r="G125" s="98"/>
    </row>
    <row r="126" spans="1:7" ht="15.75" hidden="1">
      <c r="A126" s="87" t="s">
        <v>54</v>
      </c>
      <c r="B126" s="87"/>
      <c r="C126" s="87"/>
      <c r="D126" s="87"/>
      <c r="E126" s="87"/>
      <c r="F126" s="87"/>
      <c r="G126" s="87"/>
    </row>
    <row r="127" spans="1:27" s="6" customFormat="1" ht="15.75" hidden="1">
      <c r="A127" s="87" t="s">
        <v>55</v>
      </c>
      <c r="B127" s="87"/>
      <c r="C127" s="87"/>
      <c r="D127" s="87"/>
      <c r="E127" s="87"/>
      <c r="F127" s="87"/>
      <c r="G127" s="87"/>
      <c r="J127" s="8"/>
      <c r="K127" s="31"/>
      <c r="L127" s="38"/>
      <c r="M127" s="43"/>
      <c r="N127" s="43"/>
      <c r="O127" s="44"/>
      <c r="P127" s="45"/>
      <c r="Q127" s="45"/>
      <c r="R127" s="45"/>
      <c r="S127" s="45"/>
      <c r="T127" s="45"/>
      <c r="U127" s="45"/>
      <c r="V127" s="45"/>
      <c r="W127" s="45"/>
      <c r="X127" s="45"/>
      <c r="Y127" s="45"/>
      <c r="Z127" s="45"/>
      <c r="AA127" s="45"/>
    </row>
    <row r="128" spans="1:27" s="6" customFormat="1" ht="19.5">
      <c r="A128" s="91" t="s">
        <v>56</v>
      </c>
      <c r="B128" s="91"/>
      <c r="C128" s="91"/>
      <c r="D128" s="7"/>
      <c r="E128" s="92" t="s">
        <v>57</v>
      </c>
      <c r="F128" s="92"/>
      <c r="G128" s="92"/>
      <c r="J128" s="8"/>
      <c r="K128" s="31"/>
      <c r="L128" s="38"/>
      <c r="M128" s="43"/>
      <c r="N128" s="43"/>
      <c r="O128" s="44"/>
      <c r="P128" s="45"/>
      <c r="Q128" s="45"/>
      <c r="R128" s="45"/>
      <c r="S128" s="45"/>
      <c r="T128" s="45"/>
      <c r="U128" s="45"/>
      <c r="V128" s="45"/>
      <c r="W128" s="45"/>
      <c r="X128" s="45"/>
      <c r="Y128" s="45"/>
      <c r="Z128" s="45"/>
      <c r="AA128" s="45"/>
    </row>
  </sheetData>
  <sheetProtection/>
  <autoFilter ref="A4:AA122"/>
  <mergeCells count="33">
    <mergeCell ref="A1:L1"/>
    <mergeCell ref="A2:L2"/>
    <mergeCell ref="A3:A4"/>
    <mergeCell ref="B3:B4"/>
    <mergeCell ref="C3:C4"/>
    <mergeCell ref="D3:D4"/>
    <mergeCell ref="F3:F4"/>
    <mergeCell ref="P3:AA3"/>
    <mergeCell ref="B14:B15"/>
    <mergeCell ref="B16:B17"/>
    <mergeCell ref="E16:E17"/>
    <mergeCell ref="B43:B46"/>
    <mergeCell ref="B80:B81"/>
    <mergeCell ref="N3:N4"/>
    <mergeCell ref="O3:O4"/>
    <mergeCell ref="J3:J4"/>
    <mergeCell ref="A128:C128"/>
    <mergeCell ref="E128:G128"/>
    <mergeCell ref="B86:B87"/>
    <mergeCell ref="B88:B89"/>
    <mergeCell ref="B101:B102"/>
    <mergeCell ref="E101:E102"/>
    <mergeCell ref="B106:B107"/>
    <mergeCell ref="A124:G124"/>
    <mergeCell ref="A125:G125"/>
    <mergeCell ref="A126:G126"/>
    <mergeCell ref="A127:G127"/>
    <mergeCell ref="K3:K4"/>
    <mergeCell ref="L3:L4"/>
    <mergeCell ref="M3:M4"/>
    <mergeCell ref="G3:H3"/>
    <mergeCell ref="I3:I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4" manualBreakCount="4">
    <brk id="15" max="11" man="1"/>
    <brk id="42" max="11" man="1"/>
    <brk id="102" max="11" man="1"/>
    <brk id="109"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AM39"/>
  <sheetViews>
    <sheetView zoomScalePageLayoutView="0" workbookViewId="0" topLeftCell="A1">
      <pane xSplit="3" ySplit="4" topLeftCell="D21" activePane="bottomRight" state="frozen"/>
      <selection pane="topLeft" activeCell="A1" sqref="A1"/>
      <selection pane="topRight" activeCell="D1" sqref="D1"/>
      <selection pane="bottomLeft" activeCell="A5" sqref="A5"/>
      <selection pane="bottomRight" activeCell="B21" sqref="B2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185</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R5</f>
        <v>0</v>
      </c>
      <c r="H5" s="51">
        <f>SUM(P5:AA5)</f>
        <v>735</v>
      </c>
      <c r="I5" s="52">
        <f aca="true" t="shared" si="0" ref="I5:I27">F5-H5</f>
        <v>19627</v>
      </c>
      <c r="J5" s="49" t="s">
        <v>71</v>
      </c>
      <c r="K5" s="28"/>
      <c r="L5" s="48" t="s">
        <v>137</v>
      </c>
      <c r="M5" s="46" t="s">
        <v>43</v>
      </c>
      <c r="N5" s="32"/>
      <c r="O5" s="20"/>
      <c r="P5" s="11">
        <v>735</v>
      </c>
      <c r="Q5" s="11"/>
      <c r="R5" s="11"/>
      <c r="S5" s="11"/>
      <c r="T5" s="11"/>
      <c r="U5" s="11"/>
      <c r="V5" s="11"/>
      <c r="W5" s="11"/>
      <c r="X5" s="11"/>
      <c r="Y5" s="11"/>
      <c r="Z5" s="11"/>
      <c r="AA5" s="11"/>
    </row>
    <row r="6" spans="1:27" ht="96.75">
      <c r="A6" s="49">
        <v>2</v>
      </c>
      <c r="B6" s="48" t="s">
        <v>81</v>
      </c>
      <c r="C6" s="49" t="s">
        <v>77</v>
      </c>
      <c r="D6" s="2" t="s">
        <v>80</v>
      </c>
      <c r="E6" s="48" t="s">
        <v>78</v>
      </c>
      <c r="F6" s="51">
        <v>30630</v>
      </c>
      <c r="G6" s="51">
        <f aca="true" t="shared" si="1" ref="G6:G32">R6</f>
        <v>0</v>
      </c>
      <c r="H6" s="51">
        <f aca="true" t="shared" si="2" ref="H6:H27">SUM(P6:AA6)</f>
        <v>21945</v>
      </c>
      <c r="I6" s="52">
        <f t="shared" si="0"/>
        <v>8685</v>
      </c>
      <c r="J6" s="49" t="s">
        <v>79</v>
      </c>
      <c r="K6" s="28"/>
      <c r="L6" s="48" t="s">
        <v>138</v>
      </c>
      <c r="M6" s="46" t="s">
        <v>44</v>
      </c>
      <c r="N6" s="32"/>
      <c r="O6" s="20"/>
      <c r="P6" s="11">
        <v>21945</v>
      </c>
      <c r="Q6" s="11"/>
      <c r="R6" s="11"/>
      <c r="S6" s="11"/>
      <c r="T6" s="11"/>
      <c r="U6" s="11"/>
      <c r="V6" s="11"/>
      <c r="W6" s="11"/>
      <c r="X6" s="11"/>
      <c r="Y6" s="11"/>
      <c r="Z6" s="11"/>
      <c r="AA6" s="11"/>
    </row>
    <row r="7" spans="1:27" ht="48">
      <c r="A7" s="49">
        <v>3</v>
      </c>
      <c r="B7" s="48" t="s">
        <v>177</v>
      </c>
      <c r="C7" s="49" t="s">
        <v>175</v>
      </c>
      <c r="D7" s="2" t="s">
        <v>176</v>
      </c>
      <c r="E7" s="48" t="s">
        <v>178</v>
      </c>
      <c r="F7" s="51">
        <v>3000</v>
      </c>
      <c r="G7" s="51">
        <f t="shared" si="1"/>
        <v>0</v>
      </c>
      <c r="H7" s="51">
        <f>SUM(P7:AA7)</f>
        <v>3000</v>
      </c>
      <c r="I7" s="52">
        <f>F7-H7</f>
        <v>0</v>
      </c>
      <c r="J7" s="49" t="s">
        <v>79</v>
      </c>
      <c r="K7" s="28">
        <v>44258</v>
      </c>
      <c r="L7" s="48"/>
      <c r="M7" s="46" t="s">
        <v>45</v>
      </c>
      <c r="N7" s="32"/>
      <c r="O7" s="20"/>
      <c r="P7" s="11"/>
      <c r="Q7" s="11">
        <v>3000</v>
      </c>
      <c r="R7" s="11"/>
      <c r="S7" s="11"/>
      <c r="T7" s="11"/>
      <c r="U7" s="11"/>
      <c r="V7" s="11"/>
      <c r="W7" s="11"/>
      <c r="X7" s="11"/>
      <c r="Y7" s="11"/>
      <c r="Z7" s="11"/>
      <c r="AA7" s="11"/>
    </row>
    <row r="8" spans="1:27" ht="129">
      <c r="A8" s="49">
        <v>4</v>
      </c>
      <c r="B8" s="48" t="s">
        <v>86</v>
      </c>
      <c r="C8" s="49" t="s">
        <v>82</v>
      </c>
      <c r="D8" s="2" t="s">
        <v>83</v>
      </c>
      <c r="E8" s="48" t="s">
        <v>85</v>
      </c>
      <c r="F8" s="51">
        <v>10000</v>
      </c>
      <c r="G8" s="51">
        <f t="shared" si="1"/>
        <v>0</v>
      </c>
      <c r="H8" s="51">
        <f t="shared" si="2"/>
        <v>0</v>
      </c>
      <c r="I8" s="52">
        <f t="shared" si="0"/>
        <v>10000</v>
      </c>
      <c r="J8" s="49" t="s">
        <v>84</v>
      </c>
      <c r="K8" s="28"/>
      <c r="L8" s="48" t="s">
        <v>139</v>
      </c>
      <c r="M8" s="46" t="s">
        <v>46</v>
      </c>
      <c r="N8" s="32"/>
      <c r="O8" s="20"/>
      <c r="P8" s="11"/>
      <c r="Q8" s="11"/>
      <c r="R8" s="11"/>
      <c r="S8" s="11"/>
      <c r="T8" s="11"/>
      <c r="U8" s="11"/>
      <c r="V8" s="11"/>
      <c r="W8" s="11"/>
      <c r="X8" s="11"/>
      <c r="Y8" s="11"/>
      <c r="Z8" s="11"/>
      <c r="AA8" s="11"/>
    </row>
    <row r="9" spans="1:27" ht="96.75">
      <c r="A9" s="49">
        <v>5</v>
      </c>
      <c r="B9" s="48" t="s">
        <v>63</v>
      </c>
      <c r="C9" s="49" t="s">
        <v>61</v>
      </c>
      <c r="D9" s="2" t="s">
        <v>122</v>
      </c>
      <c r="E9" s="48" t="s">
        <v>121</v>
      </c>
      <c r="F9" s="51">
        <v>138671</v>
      </c>
      <c r="G9" s="51">
        <f t="shared" si="1"/>
        <v>16338</v>
      </c>
      <c r="H9" s="51">
        <f t="shared" si="2"/>
        <v>125106</v>
      </c>
      <c r="I9" s="52">
        <f t="shared" si="0"/>
        <v>13565</v>
      </c>
      <c r="J9" s="54" t="s">
        <v>62</v>
      </c>
      <c r="K9" s="28"/>
      <c r="L9" s="48" t="s">
        <v>140</v>
      </c>
      <c r="M9" s="46" t="s">
        <v>46</v>
      </c>
      <c r="N9" s="32"/>
      <c r="O9" s="20"/>
      <c r="P9" s="11">
        <v>16338</v>
      </c>
      <c r="Q9" s="11">
        <v>92430</v>
      </c>
      <c r="R9" s="11">
        <v>16338</v>
      </c>
      <c r="S9" s="11"/>
      <c r="T9" s="11"/>
      <c r="U9" s="11"/>
      <c r="V9" s="11"/>
      <c r="W9" s="11"/>
      <c r="X9" s="11"/>
      <c r="Y9" s="11"/>
      <c r="Z9" s="11"/>
      <c r="AA9" s="11"/>
    </row>
    <row r="10" spans="1:27" ht="177.75">
      <c r="A10" s="49">
        <v>6</v>
      </c>
      <c r="B10" s="48" t="s">
        <v>75</v>
      </c>
      <c r="C10" s="49" t="s">
        <v>74</v>
      </c>
      <c r="D10" s="2" t="s">
        <v>109</v>
      </c>
      <c r="E10" s="55" t="s">
        <v>110</v>
      </c>
      <c r="F10" s="51">
        <v>78075</v>
      </c>
      <c r="G10" s="51">
        <f t="shared" si="1"/>
        <v>9253</v>
      </c>
      <c r="H10" s="51">
        <f t="shared" si="2"/>
        <v>54519</v>
      </c>
      <c r="I10" s="52">
        <f t="shared" si="0"/>
        <v>23556</v>
      </c>
      <c r="J10" s="54" t="s">
        <v>62</v>
      </c>
      <c r="K10" s="28"/>
      <c r="L10" s="48" t="s">
        <v>203</v>
      </c>
      <c r="M10" s="46" t="s">
        <v>46</v>
      </c>
      <c r="N10" s="32"/>
      <c r="O10" s="20"/>
      <c r="P10" s="11">
        <v>45266</v>
      </c>
      <c r="Q10" s="11"/>
      <c r="R10" s="11">
        <v>9253</v>
      </c>
      <c r="S10" s="11"/>
      <c r="T10" s="11"/>
      <c r="U10" s="11"/>
      <c r="V10" s="11"/>
      <c r="W10" s="11"/>
      <c r="X10" s="11"/>
      <c r="Y10" s="11"/>
      <c r="Z10" s="11"/>
      <c r="AA10" s="11"/>
    </row>
    <row r="11" spans="1:27" ht="324">
      <c r="A11" s="49">
        <v>7</v>
      </c>
      <c r="B11" s="48" t="s">
        <v>198</v>
      </c>
      <c r="C11" s="49" t="s">
        <v>92</v>
      </c>
      <c r="D11" s="2" t="s">
        <v>197</v>
      </c>
      <c r="E11" s="2" t="s">
        <v>199</v>
      </c>
      <c r="F11" s="51">
        <f>9025+329000</f>
        <v>338025</v>
      </c>
      <c r="G11" s="51">
        <f t="shared" si="1"/>
        <v>0</v>
      </c>
      <c r="H11" s="51">
        <f t="shared" si="2"/>
        <v>8545</v>
      </c>
      <c r="I11" s="52">
        <f t="shared" si="0"/>
        <v>329480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99" t="s">
        <v>106</v>
      </c>
      <c r="C12" s="49" t="s">
        <v>59</v>
      </c>
      <c r="D12" s="2" t="s">
        <v>103</v>
      </c>
      <c r="E12" s="48" t="s">
        <v>105</v>
      </c>
      <c r="F12" s="51">
        <v>10800</v>
      </c>
      <c r="G12" s="51">
        <f t="shared" si="1"/>
        <v>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100"/>
      <c r="C13" s="49" t="s">
        <v>60</v>
      </c>
      <c r="D13" s="2" t="s">
        <v>104</v>
      </c>
      <c r="E13" s="48" t="s">
        <v>105</v>
      </c>
      <c r="F13" s="51">
        <v>207</v>
      </c>
      <c r="G13" s="51">
        <f t="shared" si="1"/>
        <v>0</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64.5">
      <c r="A14" s="49">
        <v>10</v>
      </c>
      <c r="B14" s="101" t="s">
        <v>117</v>
      </c>
      <c r="C14" s="49" t="s">
        <v>58</v>
      </c>
      <c r="D14" s="2" t="s">
        <v>118</v>
      </c>
      <c r="E14" s="101" t="s">
        <v>120</v>
      </c>
      <c r="F14" s="51">
        <v>20781</v>
      </c>
      <c r="G14" s="51">
        <f t="shared" si="1"/>
        <v>0</v>
      </c>
      <c r="H14" s="51">
        <f>SUM(P14:AA14)</f>
        <v>0</v>
      </c>
      <c r="I14" s="52">
        <f>F14-H14</f>
        <v>20781</v>
      </c>
      <c r="J14" s="57" t="s">
        <v>116</v>
      </c>
      <c r="K14" s="28"/>
      <c r="L14" s="48" t="s">
        <v>205</v>
      </c>
      <c r="M14" s="46" t="s">
        <v>47</v>
      </c>
      <c r="N14" s="32"/>
      <c r="O14" s="20"/>
      <c r="P14" s="11"/>
      <c r="Q14" s="11"/>
      <c r="R14" s="11"/>
      <c r="S14" s="11"/>
      <c r="T14" s="11"/>
      <c r="U14" s="11"/>
      <c r="V14" s="11"/>
      <c r="W14" s="11"/>
      <c r="X14" s="11"/>
      <c r="Y14" s="11"/>
      <c r="Z14" s="11"/>
      <c r="AA14" s="11"/>
    </row>
    <row r="15" spans="1:27" ht="48">
      <c r="A15" s="49">
        <v>11</v>
      </c>
      <c r="B15" s="102"/>
      <c r="C15" s="49" t="s">
        <v>58</v>
      </c>
      <c r="D15" s="2" t="s">
        <v>119</v>
      </c>
      <c r="E15" s="102"/>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77.75">
      <c r="A16" s="49">
        <v>12</v>
      </c>
      <c r="B16" s="48" t="s">
        <v>107</v>
      </c>
      <c r="C16" s="49" t="s">
        <v>100</v>
      </c>
      <c r="D16" s="2" t="s">
        <v>102</v>
      </c>
      <c r="E16" s="48" t="s">
        <v>101</v>
      </c>
      <c r="F16" s="51">
        <v>78930</v>
      </c>
      <c r="G16" s="51">
        <f t="shared" si="1"/>
        <v>0</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43">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4.5">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6.75">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64.5">
      <c r="A20" s="49">
        <v>16</v>
      </c>
      <c r="B20" s="48" t="s">
        <v>196</v>
      </c>
      <c r="C20" s="49" t="s">
        <v>193</v>
      </c>
      <c r="D20" s="2" t="s">
        <v>195</v>
      </c>
      <c r="E20" s="48" t="s">
        <v>194</v>
      </c>
      <c r="F20" s="51">
        <v>5000</v>
      </c>
      <c r="G20" s="51">
        <f>R20</f>
        <v>0</v>
      </c>
      <c r="H20" s="51">
        <f>SUM(P20:AA20)</f>
        <v>0</v>
      </c>
      <c r="I20" s="52">
        <f>F20-H20</f>
        <v>5000</v>
      </c>
      <c r="J20" s="62">
        <v>1100530</v>
      </c>
      <c r="K20" s="28"/>
      <c r="L20" s="48"/>
      <c r="M20" s="46" t="s">
        <v>46</v>
      </c>
      <c r="N20" s="32"/>
      <c r="O20" s="20"/>
      <c r="P20" s="11"/>
      <c r="Q20" s="11"/>
      <c r="R20" s="11"/>
      <c r="S20" s="11"/>
      <c r="T20" s="11"/>
      <c r="U20" s="11"/>
      <c r="V20" s="11"/>
      <c r="W20" s="11"/>
      <c r="X20" s="11"/>
      <c r="Y20" s="11"/>
      <c r="Z20" s="11"/>
      <c r="AA20" s="11"/>
    </row>
    <row r="21" spans="1:27" ht="210">
      <c r="A21" s="49">
        <v>17</v>
      </c>
      <c r="B21" s="48" t="s">
        <v>206</v>
      </c>
      <c r="C21" s="49" t="s">
        <v>180</v>
      </c>
      <c r="D21" s="2" t="s">
        <v>181</v>
      </c>
      <c r="E21" s="48" t="s">
        <v>182</v>
      </c>
      <c r="F21" s="51">
        <v>99300</v>
      </c>
      <c r="G21" s="51">
        <f t="shared" si="1"/>
        <v>0</v>
      </c>
      <c r="H21" s="51">
        <f>SUM(P21:AA21)</f>
        <v>99300</v>
      </c>
      <c r="I21" s="52">
        <f>F21-H21</f>
        <v>0</v>
      </c>
      <c r="J21" s="56" t="s">
        <v>183</v>
      </c>
      <c r="K21" s="28">
        <v>44253</v>
      </c>
      <c r="L21" s="48"/>
      <c r="M21" s="46" t="s">
        <v>46</v>
      </c>
      <c r="N21" s="32"/>
      <c r="O21" s="20"/>
      <c r="P21" s="11"/>
      <c r="Q21" s="11">
        <v>99300</v>
      </c>
      <c r="R21" s="11"/>
      <c r="S21" s="11"/>
      <c r="T21" s="11"/>
      <c r="U21" s="11"/>
      <c r="V21" s="11"/>
      <c r="W21" s="11"/>
      <c r="X21" s="11"/>
      <c r="Y21" s="11"/>
      <c r="Z21" s="11"/>
      <c r="AA21" s="11"/>
    </row>
    <row r="22" spans="1:27" ht="226.5">
      <c r="A22" s="49">
        <v>18</v>
      </c>
      <c r="B22" s="48" t="s">
        <v>169</v>
      </c>
      <c r="C22" s="49" t="s">
        <v>166</v>
      </c>
      <c r="D22" s="2" t="s">
        <v>167</v>
      </c>
      <c r="E22" s="48" t="s">
        <v>168</v>
      </c>
      <c r="F22" s="51">
        <v>14679</v>
      </c>
      <c r="G22" s="51">
        <f t="shared" si="1"/>
        <v>0</v>
      </c>
      <c r="H22" s="51">
        <f>SUM(P22:AA22)</f>
        <v>14679</v>
      </c>
      <c r="I22" s="52">
        <f>F22-H22</f>
        <v>0</v>
      </c>
      <c r="J22" s="56"/>
      <c r="K22" s="28"/>
      <c r="L22" s="48"/>
      <c r="M22" s="46" t="s">
        <v>127</v>
      </c>
      <c r="N22" s="32"/>
      <c r="O22" s="20"/>
      <c r="P22" s="11"/>
      <c r="Q22" s="11">
        <v>14679</v>
      </c>
      <c r="R22" s="11"/>
      <c r="S22" s="11"/>
      <c r="T22" s="11"/>
      <c r="U22" s="11"/>
      <c r="V22" s="11"/>
      <c r="W22" s="11"/>
      <c r="X22" s="11"/>
      <c r="Y22" s="11"/>
      <c r="Z22" s="11"/>
      <c r="AA22" s="11"/>
    </row>
    <row r="23" spans="1:27" ht="210">
      <c r="A23" s="49">
        <v>19</v>
      </c>
      <c r="B23" s="48" t="s">
        <v>126</v>
      </c>
      <c r="C23" s="49" t="s">
        <v>123</v>
      </c>
      <c r="D23" s="2" t="s">
        <v>124</v>
      </c>
      <c r="E23" s="48" t="s">
        <v>125</v>
      </c>
      <c r="F23" s="51">
        <v>17498</v>
      </c>
      <c r="G23" s="51">
        <f t="shared" si="1"/>
        <v>0</v>
      </c>
      <c r="H23" s="51">
        <f>SUM(P23:AA23)</f>
        <v>0</v>
      </c>
      <c r="I23" s="52">
        <f>F23-H23</f>
        <v>17498</v>
      </c>
      <c r="J23" s="56"/>
      <c r="K23" s="28"/>
      <c r="L23" s="48" t="s">
        <v>149</v>
      </c>
      <c r="M23" s="46" t="s">
        <v>127</v>
      </c>
      <c r="N23" s="32"/>
      <c r="O23" s="20"/>
      <c r="P23" s="11"/>
      <c r="Q23" s="11"/>
      <c r="R23" s="11"/>
      <c r="S23" s="11"/>
      <c r="T23" s="11"/>
      <c r="U23" s="11"/>
      <c r="V23" s="11"/>
      <c r="W23" s="11"/>
      <c r="X23" s="11"/>
      <c r="Y23" s="11"/>
      <c r="Z23" s="11"/>
      <c r="AA23" s="11"/>
    </row>
    <row r="24" spans="1:39" ht="48">
      <c r="A24" s="49">
        <v>20</v>
      </c>
      <c r="B24" s="48" t="s">
        <v>48</v>
      </c>
      <c r="C24" s="49" t="s">
        <v>131</v>
      </c>
      <c r="D24" s="2" t="s">
        <v>132</v>
      </c>
      <c r="E24" s="48" t="s">
        <v>186</v>
      </c>
      <c r="F24" s="51">
        <f>SUM(AB24:AM24)</f>
        <v>1126187</v>
      </c>
      <c r="G24" s="51">
        <f t="shared" si="1"/>
        <v>268103</v>
      </c>
      <c r="H24" s="51">
        <f t="shared" si="2"/>
        <v>1110691</v>
      </c>
      <c r="I24" s="52">
        <f t="shared" si="0"/>
        <v>15496</v>
      </c>
      <c r="J24" s="13">
        <v>10912</v>
      </c>
      <c r="K24" s="28"/>
      <c r="L24" s="48" t="s">
        <v>129</v>
      </c>
      <c r="M24" s="46" t="s">
        <v>49</v>
      </c>
      <c r="N24" s="9"/>
      <c r="O24" s="20"/>
      <c r="P24" s="11">
        <v>574485</v>
      </c>
      <c r="Q24" s="11">
        <v>268103</v>
      </c>
      <c r="R24" s="11">
        <v>268103</v>
      </c>
      <c r="S24" s="11"/>
      <c r="T24" s="11"/>
      <c r="U24" s="11"/>
      <c r="V24" s="11"/>
      <c r="W24" s="11"/>
      <c r="X24" s="11"/>
      <c r="Y24" s="11"/>
      <c r="Z24" s="11"/>
      <c r="AA24" s="11"/>
      <c r="AB24" s="45">
        <v>314130</v>
      </c>
      <c r="AC24" s="45">
        <v>275851</v>
      </c>
      <c r="AD24" s="45">
        <v>268103</v>
      </c>
      <c r="AE24" s="45">
        <v>268103</v>
      </c>
      <c r="AF24" s="45"/>
      <c r="AG24" s="45"/>
      <c r="AH24" s="45"/>
      <c r="AI24" s="45"/>
      <c r="AJ24" s="45"/>
      <c r="AK24" s="45"/>
      <c r="AL24" s="45"/>
      <c r="AM24" s="45"/>
    </row>
    <row r="25" spans="1:39" ht="48">
      <c r="A25" s="49">
        <v>21</v>
      </c>
      <c r="B25" s="48" t="s">
        <v>50</v>
      </c>
      <c r="C25" s="49" t="s">
        <v>133</v>
      </c>
      <c r="D25" s="2" t="s">
        <v>134</v>
      </c>
      <c r="E25" s="48" t="s">
        <v>152</v>
      </c>
      <c r="F25" s="51">
        <f>SUM(AB25:AM25)</f>
        <v>200000</v>
      </c>
      <c r="G25" s="51">
        <f t="shared" si="1"/>
        <v>133500</v>
      </c>
      <c r="H25" s="51">
        <f t="shared" si="2"/>
        <v>133500</v>
      </c>
      <c r="I25" s="52">
        <f t="shared" si="0"/>
        <v>66500</v>
      </c>
      <c r="J25" s="13">
        <v>10912</v>
      </c>
      <c r="K25" s="28"/>
      <c r="L25" s="48"/>
      <c r="M25" s="46" t="s">
        <v>49</v>
      </c>
      <c r="N25" s="9"/>
      <c r="O25" s="20"/>
      <c r="P25" s="11"/>
      <c r="Q25" s="11"/>
      <c r="R25" s="11">
        <v>133500</v>
      </c>
      <c r="S25" s="11"/>
      <c r="T25" s="11"/>
      <c r="U25" s="11"/>
      <c r="V25" s="11"/>
      <c r="W25" s="11"/>
      <c r="X25" s="11"/>
      <c r="Y25" s="11"/>
      <c r="Z25" s="11"/>
      <c r="AA25" s="11"/>
      <c r="AB25" s="45"/>
      <c r="AC25" s="45">
        <v>200000</v>
      </c>
      <c r="AD25" s="45"/>
      <c r="AE25" s="45"/>
      <c r="AF25" s="45"/>
      <c r="AG25" s="45"/>
      <c r="AH25" s="45"/>
      <c r="AI25" s="45"/>
      <c r="AJ25" s="45"/>
      <c r="AK25" s="45"/>
      <c r="AL25" s="45"/>
      <c r="AM25" s="45"/>
    </row>
    <row r="26" spans="1:39" ht="48">
      <c r="A26" s="49">
        <v>22</v>
      </c>
      <c r="B26" s="48" t="s">
        <v>50</v>
      </c>
      <c r="C26" s="49" t="s">
        <v>136</v>
      </c>
      <c r="D26" s="2" t="s">
        <v>135</v>
      </c>
      <c r="E26" s="48" t="s">
        <v>153</v>
      </c>
      <c r="F26" s="51">
        <v>248015</v>
      </c>
      <c r="G26" s="51">
        <f t="shared" si="1"/>
        <v>0</v>
      </c>
      <c r="H26" s="51">
        <f t="shared" si="2"/>
        <v>246505</v>
      </c>
      <c r="I26" s="52">
        <f t="shared" si="0"/>
        <v>1510</v>
      </c>
      <c r="J26" s="13">
        <v>10912</v>
      </c>
      <c r="K26" s="28"/>
      <c r="L26" s="48" t="s">
        <v>130</v>
      </c>
      <c r="M26" s="46" t="s">
        <v>49</v>
      </c>
      <c r="N26" s="9"/>
      <c r="O26" s="20"/>
      <c r="P26" s="11">
        <v>246505</v>
      </c>
      <c r="Q26" s="11"/>
      <c r="R26" s="11"/>
      <c r="S26" s="11"/>
      <c r="T26" s="11"/>
      <c r="U26" s="11"/>
      <c r="V26" s="11"/>
      <c r="W26" s="11"/>
      <c r="X26" s="11"/>
      <c r="Y26" s="11"/>
      <c r="Z26" s="11"/>
      <c r="AA26" s="11"/>
      <c r="AB26" s="45">
        <v>248015</v>
      </c>
      <c r="AC26" s="45"/>
      <c r="AD26" s="45"/>
      <c r="AE26" s="45"/>
      <c r="AF26" s="45"/>
      <c r="AG26" s="45"/>
      <c r="AH26" s="45"/>
      <c r="AI26" s="45"/>
      <c r="AJ26" s="45"/>
      <c r="AK26" s="45"/>
      <c r="AL26" s="45"/>
      <c r="AM26" s="45"/>
    </row>
    <row r="27" spans="1:39" ht="81">
      <c r="A27" s="49">
        <v>23</v>
      </c>
      <c r="B27" s="48" t="s">
        <v>68</v>
      </c>
      <c r="C27" s="49" t="s">
        <v>64</v>
      </c>
      <c r="D27" s="2" t="s">
        <v>65</v>
      </c>
      <c r="E27" s="48" t="s">
        <v>66</v>
      </c>
      <c r="F27" s="51">
        <v>100000</v>
      </c>
      <c r="G27" s="51">
        <f t="shared" si="1"/>
        <v>98000</v>
      </c>
      <c r="H27" s="51">
        <f t="shared" si="2"/>
        <v>98000</v>
      </c>
      <c r="I27" s="52">
        <f t="shared" si="0"/>
        <v>2000</v>
      </c>
      <c r="J27" s="13"/>
      <c r="K27" s="28"/>
      <c r="L27" s="48" t="s">
        <v>150</v>
      </c>
      <c r="M27" s="46" t="s">
        <v>67</v>
      </c>
      <c r="N27" s="9"/>
      <c r="O27" s="20"/>
      <c r="P27" s="11"/>
      <c r="Q27" s="11"/>
      <c r="R27" s="11">
        <v>98000</v>
      </c>
      <c r="S27" s="11"/>
      <c r="T27" s="11"/>
      <c r="U27" s="11"/>
      <c r="V27" s="11"/>
      <c r="W27" s="11"/>
      <c r="X27" s="11"/>
      <c r="Y27" s="11"/>
      <c r="Z27" s="11"/>
      <c r="AA27" s="11"/>
      <c r="AB27" s="45"/>
      <c r="AC27" s="45"/>
      <c r="AD27" s="45"/>
      <c r="AE27" s="45"/>
      <c r="AF27" s="45"/>
      <c r="AG27" s="45"/>
      <c r="AH27" s="45"/>
      <c r="AI27" s="45"/>
      <c r="AJ27" s="45"/>
      <c r="AK27" s="45"/>
      <c r="AL27" s="45"/>
      <c r="AM27" s="45"/>
    </row>
    <row r="28" spans="1:39" ht="129">
      <c r="A28" s="49">
        <v>24</v>
      </c>
      <c r="B28" s="60" t="s">
        <v>164</v>
      </c>
      <c r="C28" s="49" t="s">
        <v>161</v>
      </c>
      <c r="D28" s="2" t="s">
        <v>160</v>
      </c>
      <c r="E28" s="48" t="s">
        <v>162</v>
      </c>
      <c r="F28" s="51">
        <v>120000</v>
      </c>
      <c r="G28" s="51">
        <f t="shared" si="1"/>
        <v>0</v>
      </c>
      <c r="H28" s="51">
        <f>SUM(P28:AA28)</f>
        <v>120000</v>
      </c>
      <c r="I28" s="52">
        <f>F28-H28</f>
        <v>0</v>
      </c>
      <c r="J28" s="13" t="s">
        <v>163</v>
      </c>
      <c r="K28" s="28"/>
      <c r="L28" s="48"/>
      <c r="M28" s="46" t="s">
        <v>127</v>
      </c>
      <c r="N28" s="9"/>
      <c r="O28" s="20"/>
      <c r="P28" s="11"/>
      <c r="Q28" s="11">
        <v>120000</v>
      </c>
      <c r="R28" s="11"/>
      <c r="S28" s="11"/>
      <c r="T28" s="11"/>
      <c r="U28" s="11"/>
      <c r="V28" s="11"/>
      <c r="W28" s="11"/>
      <c r="X28" s="11"/>
      <c r="Y28" s="11"/>
      <c r="Z28" s="11"/>
      <c r="AA28" s="11"/>
      <c r="AB28" s="45"/>
      <c r="AC28" s="45"/>
      <c r="AD28" s="45"/>
      <c r="AE28" s="45"/>
      <c r="AF28" s="45"/>
      <c r="AG28" s="45"/>
      <c r="AH28" s="45"/>
      <c r="AI28" s="45"/>
      <c r="AJ28" s="45"/>
      <c r="AK28" s="45"/>
      <c r="AL28" s="45"/>
      <c r="AM28" s="45"/>
    </row>
    <row r="29" spans="1:39" ht="145.5">
      <c r="A29" s="49">
        <v>25</v>
      </c>
      <c r="B29" s="61" t="s">
        <v>191</v>
      </c>
      <c r="C29" s="49" t="s">
        <v>187</v>
      </c>
      <c r="D29" s="2" t="s">
        <v>192</v>
      </c>
      <c r="E29" s="48" t="s">
        <v>190</v>
      </c>
      <c r="F29" s="51">
        <v>35577</v>
      </c>
      <c r="G29" s="51">
        <f>R29</f>
        <v>0</v>
      </c>
      <c r="H29" s="51">
        <f>SUM(P29:AA29)</f>
        <v>0</v>
      </c>
      <c r="I29" s="52">
        <f>F29-H29</f>
        <v>35577</v>
      </c>
      <c r="J29" s="13" t="s">
        <v>189</v>
      </c>
      <c r="K29" s="28"/>
      <c r="L29" s="48"/>
      <c r="M29" s="46" t="s">
        <v>188</v>
      </c>
      <c r="N29" s="9"/>
      <c r="O29" s="20"/>
      <c r="P29" s="11"/>
      <c r="Q29" s="11"/>
      <c r="R29" s="11"/>
      <c r="S29" s="11"/>
      <c r="T29" s="11"/>
      <c r="U29" s="11"/>
      <c r="V29" s="11"/>
      <c r="W29" s="11"/>
      <c r="X29" s="11"/>
      <c r="Y29" s="11"/>
      <c r="Z29" s="11"/>
      <c r="AA29" s="11"/>
      <c r="AB29" s="45"/>
      <c r="AC29" s="45"/>
      <c r="AD29" s="45"/>
      <c r="AE29" s="45"/>
      <c r="AF29" s="45"/>
      <c r="AG29" s="45"/>
      <c r="AH29" s="45"/>
      <c r="AI29" s="45"/>
      <c r="AJ29" s="45"/>
      <c r="AK29" s="45"/>
      <c r="AL29" s="45"/>
      <c r="AM29" s="45"/>
    </row>
    <row r="30" spans="1:27" s="40" customFormat="1" ht="177.75">
      <c r="A30" s="49">
        <v>26</v>
      </c>
      <c r="B30" s="50" t="s">
        <v>115</v>
      </c>
      <c r="C30" s="23" t="s">
        <v>111</v>
      </c>
      <c r="D30" s="24" t="s">
        <v>112</v>
      </c>
      <c r="E30" s="22" t="s">
        <v>113</v>
      </c>
      <c r="F30" s="53">
        <v>40041</v>
      </c>
      <c r="G30" s="51">
        <f t="shared" si="1"/>
        <v>5800</v>
      </c>
      <c r="H30" s="51">
        <f>SUM(P30:AA30)</f>
        <v>5800</v>
      </c>
      <c r="I30" s="52">
        <f>F30-H30</f>
        <v>34241</v>
      </c>
      <c r="J30" s="32" t="s">
        <v>114</v>
      </c>
      <c r="K30" s="29"/>
      <c r="L30" s="48" t="s">
        <v>151</v>
      </c>
      <c r="M30" s="39" t="s">
        <v>51</v>
      </c>
      <c r="N30" s="25"/>
      <c r="O30" s="26"/>
      <c r="P30" s="27"/>
      <c r="Q30" s="27"/>
      <c r="R30" s="27">
        <v>5800</v>
      </c>
      <c r="S30" s="27"/>
      <c r="T30" s="27"/>
      <c r="U30" s="27"/>
      <c r="V30" s="27"/>
      <c r="W30" s="27"/>
      <c r="X30" s="27"/>
      <c r="Y30" s="27"/>
      <c r="Z30" s="27"/>
      <c r="AA30" s="27"/>
    </row>
    <row r="31" spans="1:27" s="40" customFormat="1" ht="275.25">
      <c r="A31" s="49">
        <v>27</v>
      </c>
      <c r="B31" s="50" t="s">
        <v>204</v>
      </c>
      <c r="C31" s="23" t="s">
        <v>200</v>
      </c>
      <c r="D31" s="24" t="s">
        <v>201</v>
      </c>
      <c r="E31" s="22" t="s">
        <v>202</v>
      </c>
      <c r="F31" s="53">
        <v>595300</v>
      </c>
      <c r="G31" s="51">
        <f>R31</f>
        <v>362131</v>
      </c>
      <c r="H31" s="51">
        <f>SUM(P31:AA31)</f>
        <v>362131</v>
      </c>
      <c r="I31" s="52">
        <f>F31-H31</f>
        <v>233169</v>
      </c>
      <c r="J31" s="54">
        <v>1100820</v>
      </c>
      <c r="K31" s="29"/>
      <c r="L31" s="48"/>
      <c r="M31" s="39" t="s">
        <v>51</v>
      </c>
      <c r="N31" s="25"/>
      <c r="O31" s="26"/>
      <c r="P31" s="27"/>
      <c r="Q31" s="27"/>
      <c r="R31" s="27">
        <v>362131</v>
      </c>
      <c r="S31" s="27"/>
      <c r="T31" s="27"/>
      <c r="U31" s="27"/>
      <c r="V31" s="27"/>
      <c r="W31" s="27"/>
      <c r="X31" s="27"/>
      <c r="Y31" s="27"/>
      <c r="Z31" s="27"/>
      <c r="AA31" s="27"/>
    </row>
    <row r="32" spans="1:27" s="40" customFormat="1" ht="64.5">
      <c r="A32" s="49">
        <v>28</v>
      </c>
      <c r="B32" s="50" t="s">
        <v>174</v>
      </c>
      <c r="C32" s="23" t="s">
        <v>170</v>
      </c>
      <c r="D32" s="24" t="s">
        <v>171</v>
      </c>
      <c r="E32" s="22" t="s">
        <v>173</v>
      </c>
      <c r="F32" s="53">
        <v>34689</v>
      </c>
      <c r="G32" s="51">
        <f t="shared" si="1"/>
        <v>1761</v>
      </c>
      <c r="H32" s="51">
        <f>SUM(P32:AA32)</f>
        <v>8576</v>
      </c>
      <c r="I32" s="52">
        <f>F32-H32</f>
        <v>26113</v>
      </c>
      <c r="J32" s="32"/>
      <c r="K32" s="29"/>
      <c r="L32" s="48"/>
      <c r="M32" s="39" t="s">
        <v>172</v>
      </c>
      <c r="N32" s="25"/>
      <c r="O32" s="26"/>
      <c r="P32" s="27"/>
      <c r="Q32" s="27">
        <v>6815</v>
      </c>
      <c r="R32" s="27">
        <v>1761</v>
      </c>
      <c r="S32" s="27"/>
      <c r="T32" s="27"/>
      <c r="U32" s="27"/>
      <c r="V32" s="27"/>
      <c r="W32" s="27"/>
      <c r="X32" s="27"/>
      <c r="Y32" s="27"/>
      <c r="Z32" s="27"/>
      <c r="AA32" s="27"/>
    </row>
    <row r="33" spans="1:27" s="37" customFormat="1" ht="24.75" customHeight="1">
      <c r="A33" s="14"/>
      <c r="B33" s="15" t="s">
        <v>1</v>
      </c>
      <c r="C33" s="16"/>
      <c r="D33" s="17"/>
      <c r="E33" s="17"/>
      <c r="F33" s="18">
        <f>SUM(F5:F32)</f>
        <v>3444633</v>
      </c>
      <c r="G33" s="18">
        <f>SUM(G5:G32)</f>
        <v>894886</v>
      </c>
      <c r="H33" s="18">
        <f>SUM(H5:H32)</f>
        <v>2447840</v>
      </c>
      <c r="I33" s="18">
        <f>SUM(I5:I32)</f>
        <v>996793</v>
      </c>
      <c r="J33" s="19"/>
      <c r="K33" s="30"/>
      <c r="L33" s="41"/>
      <c r="M33" s="47"/>
      <c r="N33" s="33"/>
      <c r="O33" s="21"/>
      <c r="P33" s="12"/>
      <c r="Q33" s="12"/>
      <c r="R33" s="12"/>
      <c r="S33" s="12"/>
      <c r="T33" s="12"/>
      <c r="U33" s="12"/>
      <c r="V33" s="12"/>
      <c r="W33" s="12"/>
      <c r="X33" s="12"/>
      <c r="Y33" s="12"/>
      <c r="Z33" s="12"/>
      <c r="AA33" s="12"/>
    </row>
    <row r="34" spans="1:10" ht="6" customHeight="1">
      <c r="A34" s="3"/>
      <c r="B34" s="4"/>
      <c r="C34" s="5"/>
      <c r="D34" s="42"/>
      <c r="E34" s="4"/>
      <c r="F34" s="4"/>
      <c r="G34" s="4"/>
      <c r="H34" s="4"/>
      <c r="I34" s="4"/>
      <c r="J34" s="5"/>
    </row>
    <row r="35" spans="1:7" ht="15.75" hidden="1">
      <c r="A35" s="97" t="s">
        <v>52</v>
      </c>
      <c r="B35" s="97"/>
      <c r="C35" s="97"/>
      <c r="D35" s="97"/>
      <c r="E35" s="97"/>
      <c r="F35" s="97"/>
      <c r="G35" s="97"/>
    </row>
    <row r="36" spans="1:7" ht="15.75" hidden="1">
      <c r="A36" s="98" t="s">
        <v>53</v>
      </c>
      <c r="B36" s="98"/>
      <c r="C36" s="98"/>
      <c r="D36" s="98"/>
      <c r="E36" s="98"/>
      <c r="F36" s="98"/>
      <c r="G36" s="98"/>
    </row>
    <row r="37" spans="1:7" ht="15.75" hidden="1">
      <c r="A37" s="87" t="s">
        <v>54</v>
      </c>
      <c r="B37" s="87"/>
      <c r="C37" s="87"/>
      <c r="D37" s="87"/>
      <c r="E37" s="87"/>
      <c r="F37" s="87"/>
      <c r="G37" s="87"/>
    </row>
    <row r="38" spans="1:27" s="6" customFormat="1" ht="15.75" hidden="1">
      <c r="A38" s="87" t="s">
        <v>55</v>
      </c>
      <c r="B38" s="87"/>
      <c r="C38" s="87"/>
      <c r="D38" s="87"/>
      <c r="E38" s="87"/>
      <c r="F38" s="87"/>
      <c r="G38" s="87"/>
      <c r="J38" s="8"/>
      <c r="K38" s="31"/>
      <c r="L38" s="38"/>
      <c r="M38" s="43"/>
      <c r="N38" s="43"/>
      <c r="O38" s="44"/>
      <c r="P38" s="45"/>
      <c r="Q38" s="45"/>
      <c r="R38" s="45"/>
      <c r="S38" s="45"/>
      <c r="T38" s="45"/>
      <c r="U38" s="45"/>
      <c r="V38" s="45"/>
      <c r="W38" s="45"/>
      <c r="X38" s="45"/>
      <c r="Y38" s="45"/>
      <c r="Z38" s="45"/>
      <c r="AA38" s="45"/>
    </row>
    <row r="39" spans="1:27" s="6" customFormat="1" ht="19.5">
      <c r="A39" s="91" t="s">
        <v>56</v>
      </c>
      <c r="B39" s="91"/>
      <c r="C39" s="91"/>
      <c r="D39" s="7"/>
      <c r="E39" s="92" t="s">
        <v>57</v>
      </c>
      <c r="F39" s="92"/>
      <c r="G39" s="92"/>
      <c r="J39" s="8"/>
      <c r="K39" s="31"/>
      <c r="L39" s="38"/>
      <c r="M39" s="43"/>
      <c r="N39" s="43"/>
      <c r="O39" s="44"/>
      <c r="P39" s="45"/>
      <c r="Q39" s="45"/>
      <c r="R39" s="45"/>
      <c r="S39" s="45"/>
      <c r="T39" s="45"/>
      <c r="U39" s="45"/>
      <c r="V39" s="45"/>
      <c r="W39" s="45"/>
      <c r="X39" s="45"/>
      <c r="Y39" s="45"/>
      <c r="Z39" s="45"/>
      <c r="AA39" s="45"/>
    </row>
  </sheetData>
  <sheetProtection/>
  <autoFilter ref="A4:AA33"/>
  <mergeCells count="26">
    <mergeCell ref="A37:G37"/>
    <mergeCell ref="A38:G38"/>
    <mergeCell ref="A39:C39"/>
    <mergeCell ref="E39:G39"/>
    <mergeCell ref="P3:AA3"/>
    <mergeCell ref="B12:B13"/>
    <mergeCell ref="B14:B15"/>
    <mergeCell ref="E14:E15"/>
    <mergeCell ref="A35:G35"/>
    <mergeCell ref="A36:G36"/>
    <mergeCell ref="J3:J4"/>
    <mergeCell ref="K3:K4"/>
    <mergeCell ref="L3:L4"/>
    <mergeCell ref="M3:M4"/>
    <mergeCell ref="N3:N4"/>
    <mergeCell ref="O3:O4"/>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M36"/>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M3" sqref="M3:M4"/>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165</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Q5</f>
        <v>0</v>
      </c>
      <c r="H5" s="51">
        <f>SUM(P5:AA5)</f>
        <v>735</v>
      </c>
      <c r="I5" s="52">
        <f aca="true" t="shared" si="0" ref="I5:I26">F5-H5</f>
        <v>19627</v>
      </c>
      <c r="J5" s="54" t="s">
        <v>71</v>
      </c>
      <c r="K5" s="28"/>
      <c r="L5" s="48" t="s">
        <v>137</v>
      </c>
      <c r="M5" s="46" t="s">
        <v>43</v>
      </c>
      <c r="N5" s="32"/>
      <c r="O5" s="20"/>
      <c r="P5" s="11">
        <v>735</v>
      </c>
      <c r="Q5" s="11"/>
      <c r="R5" s="11"/>
      <c r="S5" s="11"/>
      <c r="T5" s="11"/>
      <c r="U5" s="11"/>
      <c r="V5" s="11"/>
      <c r="W5" s="11"/>
      <c r="X5" s="11"/>
      <c r="Y5" s="11"/>
      <c r="Z5" s="11"/>
      <c r="AA5" s="11"/>
    </row>
    <row r="6" spans="1:27" ht="96.75">
      <c r="A6" s="49">
        <v>2</v>
      </c>
      <c r="B6" s="48" t="s">
        <v>81</v>
      </c>
      <c r="C6" s="49" t="s">
        <v>77</v>
      </c>
      <c r="D6" s="2" t="s">
        <v>80</v>
      </c>
      <c r="E6" s="48" t="s">
        <v>78</v>
      </c>
      <c r="F6" s="51">
        <v>30630</v>
      </c>
      <c r="G6" s="51">
        <f aca="true" t="shared" si="1" ref="G6:G29">Q6</f>
        <v>0</v>
      </c>
      <c r="H6" s="51">
        <f aca="true" t="shared" si="2" ref="H6:H26">SUM(P6:AA6)</f>
        <v>21945</v>
      </c>
      <c r="I6" s="52">
        <f t="shared" si="0"/>
        <v>8685</v>
      </c>
      <c r="J6" s="54" t="s">
        <v>79</v>
      </c>
      <c r="K6" s="28"/>
      <c r="L6" s="48" t="s">
        <v>138</v>
      </c>
      <c r="M6" s="46" t="s">
        <v>44</v>
      </c>
      <c r="N6" s="32"/>
      <c r="O6" s="20"/>
      <c r="P6" s="11">
        <v>21945</v>
      </c>
      <c r="Q6" s="11"/>
      <c r="R6" s="11"/>
      <c r="S6" s="11"/>
      <c r="T6" s="11"/>
      <c r="U6" s="11"/>
      <c r="V6" s="11"/>
      <c r="W6" s="11"/>
      <c r="X6" s="11"/>
      <c r="Y6" s="11"/>
      <c r="Z6" s="11"/>
      <c r="AA6" s="11"/>
    </row>
    <row r="7" spans="1:27" ht="48">
      <c r="A7" s="49">
        <v>3</v>
      </c>
      <c r="B7" s="48" t="s">
        <v>177</v>
      </c>
      <c r="C7" s="49" t="s">
        <v>175</v>
      </c>
      <c r="D7" s="2" t="s">
        <v>176</v>
      </c>
      <c r="E7" s="48" t="s">
        <v>178</v>
      </c>
      <c r="F7" s="51">
        <v>3000</v>
      </c>
      <c r="G7" s="51">
        <f t="shared" si="1"/>
        <v>3000</v>
      </c>
      <c r="H7" s="51">
        <f>SUM(P7:AA7)</f>
        <v>3000</v>
      </c>
      <c r="I7" s="52">
        <f>F7-H7</f>
        <v>0</v>
      </c>
      <c r="J7" s="54" t="s">
        <v>79</v>
      </c>
      <c r="K7" s="28"/>
      <c r="L7" s="48"/>
      <c r="M7" s="46" t="s">
        <v>45</v>
      </c>
      <c r="N7" s="32"/>
      <c r="O7" s="20"/>
      <c r="P7" s="11"/>
      <c r="Q7" s="11">
        <v>3000</v>
      </c>
      <c r="R7" s="11"/>
      <c r="S7" s="11"/>
      <c r="T7" s="11"/>
      <c r="U7" s="11"/>
      <c r="V7" s="11"/>
      <c r="W7" s="11"/>
      <c r="X7" s="11"/>
      <c r="Y7" s="11"/>
      <c r="Z7" s="11"/>
      <c r="AA7" s="11"/>
    </row>
    <row r="8" spans="1:27" ht="129">
      <c r="A8" s="49">
        <v>4</v>
      </c>
      <c r="B8" s="48" t="s">
        <v>86</v>
      </c>
      <c r="C8" s="49" t="s">
        <v>82</v>
      </c>
      <c r="D8" s="2" t="s">
        <v>83</v>
      </c>
      <c r="E8" s="48" t="s">
        <v>85</v>
      </c>
      <c r="F8" s="51">
        <v>10000</v>
      </c>
      <c r="G8" s="51">
        <f t="shared" si="1"/>
        <v>0</v>
      </c>
      <c r="H8" s="51">
        <f t="shared" si="2"/>
        <v>0</v>
      </c>
      <c r="I8" s="52">
        <f t="shared" si="0"/>
        <v>10000</v>
      </c>
      <c r="J8" s="54" t="s">
        <v>84</v>
      </c>
      <c r="K8" s="28"/>
      <c r="L8" s="48" t="s">
        <v>139</v>
      </c>
      <c r="M8" s="46" t="s">
        <v>46</v>
      </c>
      <c r="N8" s="32"/>
      <c r="O8" s="20"/>
      <c r="P8" s="11"/>
      <c r="Q8" s="11"/>
      <c r="R8" s="11"/>
      <c r="S8" s="11"/>
      <c r="T8" s="11"/>
      <c r="U8" s="11"/>
      <c r="V8" s="11"/>
      <c r="W8" s="11"/>
      <c r="X8" s="11"/>
      <c r="Y8" s="11"/>
      <c r="Z8" s="11"/>
      <c r="AA8" s="11"/>
    </row>
    <row r="9" spans="1:27" ht="96.75">
      <c r="A9" s="49">
        <v>5</v>
      </c>
      <c r="B9" s="48" t="s">
        <v>63</v>
      </c>
      <c r="C9" s="49" t="s">
        <v>61</v>
      </c>
      <c r="D9" s="2" t="s">
        <v>122</v>
      </c>
      <c r="E9" s="48" t="s">
        <v>121</v>
      </c>
      <c r="F9" s="51">
        <v>138671</v>
      </c>
      <c r="G9" s="51">
        <f t="shared" si="1"/>
        <v>92430</v>
      </c>
      <c r="H9" s="51">
        <f t="shared" si="2"/>
        <v>108768</v>
      </c>
      <c r="I9" s="52">
        <f t="shared" si="0"/>
        <v>29903</v>
      </c>
      <c r="J9" s="54" t="s">
        <v>62</v>
      </c>
      <c r="K9" s="28"/>
      <c r="L9" s="48" t="s">
        <v>140</v>
      </c>
      <c r="M9" s="46" t="s">
        <v>46</v>
      </c>
      <c r="N9" s="32"/>
      <c r="O9" s="20"/>
      <c r="P9" s="11">
        <v>16338</v>
      </c>
      <c r="Q9" s="11">
        <v>92430</v>
      </c>
      <c r="R9" s="11"/>
      <c r="S9" s="11"/>
      <c r="T9" s="11"/>
      <c r="U9" s="11"/>
      <c r="V9" s="11"/>
      <c r="W9" s="11"/>
      <c r="X9" s="11"/>
      <c r="Y9" s="11"/>
      <c r="Z9" s="11"/>
      <c r="AA9" s="11"/>
    </row>
    <row r="10" spans="1:27" ht="177.75">
      <c r="A10" s="49">
        <v>6</v>
      </c>
      <c r="B10" s="48" t="s">
        <v>75</v>
      </c>
      <c r="C10" s="49" t="s">
        <v>74</v>
      </c>
      <c r="D10" s="2" t="s">
        <v>109</v>
      </c>
      <c r="E10" s="55" t="s">
        <v>110</v>
      </c>
      <c r="F10" s="51">
        <v>78075</v>
      </c>
      <c r="G10" s="51">
        <f t="shared" si="1"/>
        <v>0</v>
      </c>
      <c r="H10" s="51">
        <f t="shared" si="2"/>
        <v>45266</v>
      </c>
      <c r="I10" s="52">
        <f t="shared" si="0"/>
        <v>32809</v>
      </c>
      <c r="J10" s="54" t="s">
        <v>62</v>
      </c>
      <c r="K10" s="28"/>
      <c r="L10" s="48" t="s">
        <v>154</v>
      </c>
      <c r="M10" s="46" t="s">
        <v>46</v>
      </c>
      <c r="N10" s="32"/>
      <c r="O10" s="20"/>
      <c r="P10" s="11">
        <v>45266</v>
      </c>
      <c r="Q10" s="11"/>
      <c r="R10" s="11"/>
      <c r="S10" s="11"/>
      <c r="T10" s="11"/>
      <c r="U10" s="11"/>
      <c r="V10" s="11"/>
      <c r="W10" s="11"/>
      <c r="X10" s="11"/>
      <c r="Y10" s="11"/>
      <c r="Z10" s="11"/>
      <c r="AA10" s="11"/>
    </row>
    <row r="11" spans="1:27" ht="258.75">
      <c r="A11" s="49">
        <v>7</v>
      </c>
      <c r="B11" s="48" t="s">
        <v>96</v>
      </c>
      <c r="C11" s="49" t="s">
        <v>92</v>
      </c>
      <c r="D11" s="2" t="s">
        <v>93</v>
      </c>
      <c r="E11" s="55" t="s">
        <v>94</v>
      </c>
      <c r="F11" s="51">
        <v>9025</v>
      </c>
      <c r="G11" s="51">
        <f t="shared" si="1"/>
        <v>0</v>
      </c>
      <c r="H11" s="51">
        <f t="shared" si="2"/>
        <v>8545</v>
      </c>
      <c r="I11" s="52">
        <f t="shared" si="0"/>
        <v>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99" t="s">
        <v>106</v>
      </c>
      <c r="C12" s="49" t="s">
        <v>59</v>
      </c>
      <c r="D12" s="2" t="s">
        <v>103</v>
      </c>
      <c r="E12" s="48" t="s">
        <v>105</v>
      </c>
      <c r="F12" s="51">
        <v>10800</v>
      </c>
      <c r="G12" s="51">
        <f t="shared" si="1"/>
        <v>10800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100"/>
      <c r="C13" s="49" t="s">
        <v>60</v>
      </c>
      <c r="D13" s="2" t="s">
        <v>104</v>
      </c>
      <c r="E13" s="48" t="s">
        <v>105</v>
      </c>
      <c r="F13" s="51">
        <v>207</v>
      </c>
      <c r="G13" s="51">
        <f t="shared" si="1"/>
        <v>207</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48">
      <c r="A14" s="49">
        <v>10</v>
      </c>
      <c r="B14" s="101" t="s">
        <v>117</v>
      </c>
      <c r="C14" s="49" t="s">
        <v>58</v>
      </c>
      <c r="D14" s="2" t="s">
        <v>118</v>
      </c>
      <c r="E14" s="101" t="s">
        <v>120</v>
      </c>
      <c r="F14" s="51">
        <v>20781</v>
      </c>
      <c r="G14" s="51">
        <f t="shared" si="1"/>
        <v>0</v>
      </c>
      <c r="H14" s="51">
        <f>SUM(P14:AA14)</f>
        <v>0</v>
      </c>
      <c r="I14" s="52">
        <f>F14-H14</f>
        <v>20781</v>
      </c>
      <c r="J14" s="57" t="s">
        <v>116</v>
      </c>
      <c r="K14" s="28"/>
      <c r="L14" s="48" t="s">
        <v>144</v>
      </c>
      <c r="M14" s="46" t="s">
        <v>47</v>
      </c>
      <c r="N14" s="32"/>
      <c r="O14" s="20"/>
      <c r="P14" s="11"/>
      <c r="Q14" s="11"/>
      <c r="R14" s="11"/>
      <c r="S14" s="11"/>
      <c r="T14" s="11"/>
      <c r="U14" s="11"/>
      <c r="V14" s="11"/>
      <c r="W14" s="11"/>
      <c r="X14" s="11"/>
      <c r="Y14" s="11"/>
      <c r="Z14" s="11"/>
      <c r="AA14" s="11"/>
    </row>
    <row r="15" spans="1:27" ht="48">
      <c r="A15" s="49">
        <v>11</v>
      </c>
      <c r="B15" s="102"/>
      <c r="C15" s="49" t="s">
        <v>58</v>
      </c>
      <c r="D15" s="2" t="s">
        <v>119</v>
      </c>
      <c r="E15" s="102"/>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77.75">
      <c r="A16" s="49">
        <v>12</v>
      </c>
      <c r="B16" s="48" t="s">
        <v>107</v>
      </c>
      <c r="C16" s="49" t="s">
        <v>100</v>
      </c>
      <c r="D16" s="2" t="s">
        <v>102</v>
      </c>
      <c r="E16" s="48" t="s">
        <v>101</v>
      </c>
      <c r="F16" s="51">
        <v>78930</v>
      </c>
      <c r="G16" s="51">
        <f t="shared" si="1"/>
        <v>23801</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43">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4.5">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6.75">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194.25">
      <c r="A20" s="49">
        <v>16</v>
      </c>
      <c r="B20" s="48" t="s">
        <v>184</v>
      </c>
      <c r="C20" s="49" t="s">
        <v>180</v>
      </c>
      <c r="D20" s="2" t="s">
        <v>181</v>
      </c>
      <c r="E20" s="48" t="s">
        <v>182</v>
      </c>
      <c r="F20" s="51">
        <v>99300</v>
      </c>
      <c r="G20" s="51">
        <f t="shared" si="1"/>
        <v>99300</v>
      </c>
      <c r="H20" s="51">
        <f>SUM(P20:AA20)</f>
        <v>99300</v>
      </c>
      <c r="I20" s="52">
        <f>F20-H20</f>
        <v>0</v>
      </c>
      <c r="J20" s="56" t="s">
        <v>183</v>
      </c>
      <c r="K20" s="28">
        <v>44253</v>
      </c>
      <c r="L20" s="48"/>
      <c r="M20" s="46" t="s">
        <v>46</v>
      </c>
      <c r="N20" s="32"/>
      <c r="O20" s="20"/>
      <c r="P20" s="11"/>
      <c r="Q20" s="11">
        <v>99300</v>
      </c>
      <c r="R20" s="11"/>
      <c r="S20" s="11"/>
      <c r="T20" s="11"/>
      <c r="U20" s="11"/>
      <c r="V20" s="11"/>
      <c r="W20" s="11"/>
      <c r="X20" s="11"/>
      <c r="Y20" s="11"/>
      <c r="Z20" s="11"/>
      <c r="AA20" s="11"/>
    </row>
    <row r="21" spans="1:27" ht="226.5">
      <c r="A21" s="49">
        <v>17</v>
      </c>
      <c r="B21" s="48" t="s">
        <v>169</v>
      </c>
      <c r="C21" s="49" t="s">
        <v>166</v>
      </c>
      <c r="D21" s="2" t="s">
        <v>167</v>
      </c>
      <c r="E21" s="48" t="s">
        <v>168</v>
      </c>
      <c r="F21" s="51">
        <v>14679</v>
      </c>
      <c r="G21" s="51">
        <f t="shared" si="1"/>
        <v>14679</v>
      </c>
      <c r="H21" s="51">
        <f>SUM(P21:AA21)</f>
        <v>14679</v>
      </c>
      <c r="I21" s="52">
        <f>F21-H21</f>
        <v>0</v>
      </c>
      <c r="J21" s="56"/>
      <c r="K21" s="28"/>
      <c r="L21" s="48"/>
      <c r="M21" s="46" t="s">
        <v>127</v>
      </c>
      <c r="N21" s="32"/>
      <c r="O21" s="20"/>
      <c r="P21" s="11"/>
      <c r="Q21" s="11">
        <v>14679</v>
      </c>
      <c r="R21" s="11"/>
      <c r="S21" s="11"/>
      <c r="T21" s="11"/>
      <c r="U21" s="11"/>
      <c r="V21" s="11"/>
      <c r="W21" s="11"/>
      <c r="X21" s="11"/>
      <c r="Y21" s="11"/>
      <c r="Z21" s="11"/>
      <c r="AA21" s="11"/>
    </row>
    <row r="22" spans="1:27" ht="210">
      <c r="A22" s="49">
        <v>18</v>
      </c>
      <c r="B22" s="48" t="s">
        <v>126</v>
      </c>
      <c r="C22" s="49" t="s">
        <v>123</v>
      </c>
      <c r="D22" s="2" t="s">
        <v>124</v>
      </c>
      <c r="E22" s="48" t="s">
        <v>125</v>
      </c>
      <c r="F22" s="51">
        <v>17498</v>
      </c>
      <c r="G22" s="51">
        <f t="shared" si="1"/>
        <v>0</v>
      </c>
      <c r="H22" s="51">
        <f>SUM(P22:AA22)</f>
        <v>0</v>
      </c>
      <c r="I22" s="52">
        <f>F22-H22</f>
        <v>17498</v>
      </c>
      <c r="J22" s="56"/>
      <c r="K22" s="28"/>
      <c r="L22" s="48" t="s">
        <v>149</v>
      </c>
      <c r="M22" s="46" t="s">
        <v>127</v>
      </c>
      <c r="N22" s="32"/>
      <c r="O22" s="20"/>
      <c r="P22" s="11"/>
      <c r="Q22" s="11"/>
      <c r="R22" s="11"/>
      <c r="S22" s="11"/>
      <c r="T22" s="11"/>
      <c r="U22" s="11"/>
      <c r="V22" s="11"/>
      <c r="W22" s="11"/>
      <c r="X22" s="11"/>
      <c r="Y22" s="11"/>
      <c r="Z22" s="11"/>
      <c r="AA22" s="11"/>
    </row>
    <row r="23" spans="1:39" ht="48">
      <c r="A23" s="49">
        <v>19</v>
      </c>
      <c r="B23" s="48" t="s">
        <v>48</v>
      </c>
      <c r="C23" s="49" t="s">
        <v>131</v>
      </c>
      <c r="D23" s="2" t="s">
        <v>132</v>
      </c>
      <c r="E23" s="48" t="s">
        <v>179</v>
      </c>
      <c r="F23" s="51">
        <f>SUM(AB23:AM23)</f>
        <v>858084</v>
      </c>
      <c r="G23" s="51">
        <f t="shared" si="1"/>
        <v>268103</v>
      </c>
      <c r="H23" s="51">
        <f t="shared" si="2"/>
        <v>842588</v>
      </c>
      <c r="I23" s="52">
        <f t="shared" si="0"/>
        <v>15496</v>
      </c>
      <c r="J23" s="13">
        <v>10912</v>
      </c>
      <c r="K23" s="28"/>
      <c r="L23" s="48" t="s">
        <v>129</v>
      </c>
      <c r="M23" s="46" t="s">
        <v>49</v>
      </c>
      <c r="N23" s="9"/>
      <c r="O23" s="20"/>
      <c r="P23" s="11">
        <v>574485</v>
      </c>
      <c r="Q23" s="11">
        <v>268103</v>
      </c>
      <c r="R23" s="11"/>
      <c r="S23" s="11"/>
      <c r="T23" s="11"/>
      <c r="U23" s="11"/>
      <c r="V23" s="11"/>
      <c r="W23" s="11"/>
      <c r="X23" s="11"/>
      <c r="Y23" s="11"/>
      <c r="Z23" s="11"/>
      <c r="AA23" s="11"/>
      <c r="AB23" s="45">
        <v>314130</v>
      </c>
      <c r="AC23" s="45">
        <v>275851</v>
      </c>
      <c r="AD23" s="45">
        <v>268103</v>
      </c>
      <c r="AE23" s="45"/>
      <c r="AF23" s="45"/>
      <c r="AG23" s="45"/>
      <c r="AH23" s="45"/>
      <c r="AI23" s="45"/>
      <c r="AJ23" s="45"/>
      <c r="AK23" s="45"/>
      <c r="AL23" s="45"/>
      <c r="AM23" s="45"/>
    </row>
    <row r="24" spans="1:39" ht="48">
      <c r="A24" s="49">
        <v>20</v>
      </c>
      <c r="B24" s="48" t="s">
        <v>50</v>
      </c>
      <c r="C24" s="49" t="s">
        <v>133</v>
      </c>
      <c r="D24" s="2" t="s">
        <v>134</v>
      </c>
      <c r="E24" s="48" t="s">
        <v>152</v>
      </c>
      <c r="F24" s="51">
        <f>SUM(AB24:AM24)</f>
        <v>200000</v>
      </c>
      <c r="G24" s="51">
        <f t="shared" si="1"/>
        <v>0</v>
      </c>
      <c r="H24" s="51">
        <f t="shared" si="2"/>
        <v>0</v>
      </c>
      <c r="I24" s="52">
        <f t="shared" si="0"/>
        <v>200000</v>
      </c>
      <c r="J24" s="13">
        <v>10912</v>
      </c>
      <c r="K24" s="28"/>
      <c r="L24" s="48"/>
      <c r="M24" s="46" t="s">
        <v>49</v>
      </c>
      <c r="N24" s="9"/>
      <c r="O24" s="20"/>
      <c r="P24" s="11"/>
      <c r="Q24" s="11"/>
      <c r="R24" s="11"/>
      <c r="S24" s="11"/>
      <c r="T24" s="11"/>
      <c r="U24" s="11"/>
      <c r="V24" s="11"/>
      <c r="W24" s="11"/>
      <c r="X24" s="11"/>
      <c r="Y24" s="11"/>
      <c r="Z24" s="11"/>
      <c r="AA24" s="11"/>
      <c r="AB24" s="45"/>
      <c r="AC24" s="45">
        <v>200000</v>
      </c>
      <c r="AD24" s="45"/>
      <c r="AE24" s="45"/>
      <c r="AF24" s="45"/>
      <c r="AG24" s="45"/>
      <c r="AH24" s="45"/>
      <c r="AI24" s="45"/>
      <c r="AJ24" s="45"/>
      <c r="AK24" s="45"/>
      <c r="AL24" s="45"/>
      <c r="AM24" s="45"/>
    </row>
    <row r="25" spans="1:39" ht="48">
      <c r="A25" s="49">
        <v>21</v>
      </c>
      <c r="B25" s="48" t="s">
        <v>50</v>
      </c>
      <c r="C25" s="49" t="s">
        <v>136</v>
      </c>
      <c r="D25" s="2" t="s">
        <v>135</v>
      </c>
      <c r="E25" s="48" t="s">
        <v>153</v>
      </c>
      <c r="F25" s="51">
        <v>248015</v>
      </c>
      <c r="G25" s="51">
        <f t="shared" si="1"/>
        <v>0</v>
      </c>
      <c r="H25" s="51">
        <f t="shared" si="2"/>
        <v>246505</v>
      </c>
      <c r="I25" s="52">
        <f t="shared" si="0"/>
        <v>1510</v>
      </c>
      <c r="J25" s="13">
        <v>10912</v>
      </c>
      <c r="K25" s="28"/>
      <c r="L25" s="48" t="s">
        <v>130</v>
      </c>
      <c r="M25" s="46" t="s">
        <v>49</v>
      </c>
      <c r="N25" s="9"/>
      <c r="O25" s="20"/>
      <c r="P25" s="11">
        <v>246505</v>
      </c>
      <c r="Q25" s="11"/>
      <c r="R25" s="11"/>
      <c r="S25" s="11"/>
      <c r="T25" s="11"/>
      <c r="U25" s="11"/>
      <c r="V25" s="11"/>
      <c r="W25" s="11"/>
      <c r="X25" s="11"/>
      <c r="Y25" s="11"/>
      <c r="Z25" s="11"/>
      <c r="AA25" s="11"/>
      <c r="AB25" s="45">
        <v>248015</v>
      </c>
      <c r="AC25" s="45"/>
      <c r="AD25" s="45"/>
      <c r="AE25" s="45"/>
      <c r="AF25" s="45"/>
      <c r="AG25" s="45"/>
      <c r="AH25" s="45"/>
      <c r="AI25" s="45"/>
      <c r="AJ25" s="45"/>
      <c r="AK25" s="45"/>
      <c r="AL25" s="45"/>
      <c r="AM25" s="45"/>
    </row>
    <row r="26" spans="1:39" ht="81">
      <c r="A26" s="49">
        <v>22</v>
      </c>
      <c r="B26" s="48" t="s">
        <v>68</v>
      </c>
      <c r="C26" s="49" t="s">
        <v>64</v>
      </c>
      <c r="D26" s="2" t="s">
        <v>65</v>
      </c>
      <c r="E26" s="48" t="s">
        <v>66</v>
      </c>
      <c r="F26" s="51">
        <v>100000</v>
      </c>
      <c r="G26" s="51">
        <f t="shared" si="1"/>
        <v>0</v>
      </c>
      <c r="H26" s="51">
        <f t="shared" si="2"/>
        <v>0</v>
      </c>
      <c r="I26" s="52">
        <f t="shared" si="0"/>
        <v>100000</v>
      </c>
      <c r="J26" s="13"/>
      <c r="K26" s="28"/>
      <c r="L26" s="48" t="s">
        <v>150</v>
      </c>
      <c r="M26" s="46" t="s">
        <v>67</v>
      </c>
      <c r="N26" s="9"/>
      <c r="O26" s="20"/>
      <c r="P26" s="11"/>
      <c r="Q26" s="11"/>
      <c r="R26" s="11"/>
      <c r="S26" s="11"/>
      <c r="T26" s="11"/>
      <c r="U26" s="11"/>
      <c r="V26" s="11"/>
      <c r="W26" s="11"/>
      <c r="X26" s="11"/>
      <c r="Y26" s="11"/>
      <c r="Z26" s="11"/>
      <c r="AA26" s="11"/>
      <c r="AB26" s="45"/>
      <c r="AC26" s="45"/>
      <c r="AD26" s="45"/>
      <c r="AE26" s="45"/>
      <c r="AF26" s="45"/>
      <c r="AG26" s="45"/>
      <c r="AH26" s="45"/>
      <c r="AI26" s="45"/>
      <c r="AJ26" s="45"/>
      <c r="AK26" s="45"/>
      <c r="AL26" s="45"/>
      <c r="AM26" s="45"/>
    </row>
    <row r="27" spans="1:39" ht="129">
      <c r="A27" s="49">
        <v>23</v>
      </c>
      <c r="B27" s="59" t="s">
        <v>164</v>
      </c>
      <c r="C27" s="49" t="s">
        <v>161</v>
      </c>
      <c r="D27" s="2" t="s">
        <v>160</v>
      </c>
      <c r="E27" s="48" t="s">
        <v>162</v>
      </c>
      <c r="F27" s="51">
        <v>120000</v>
      </c>
      <c r="G27" s="51">
        <f t="shared" si="1"/>
        <v>120000</v>
      </c>
      <c r="H27" s="51">
        <f>SUM(P27:AA27)</f>
        <v>120000</v>
      </c>
      <c r="I27" s="52">
        <f>F27-H27</f>
        <v>0</v>
      </c>
      <c r="J27" s="13" t="s">
        <v>163</v>
      </c>
      <c r="K27" s="28"/>
      <c r="L27" s="48"/>
      <c r="M27" s="46" t="s">
        <v>127</v>
      </c>
      <c r="N27" s="9"/>
      <c r="O27" s="20"/>
      <c r="P27" s="11"/>
      <c r="Q27" s="11">
        <v>120000</v>
      </c>
      <c r="R27" s="11"/>
      <c r="S27" s="11"/>
      <c r="T27" s="11"/>
      <c r="U27" s="11"/>
      <c r="V27" s="11"/>
      <c r="W27" s="11"/>
      <c r="X27" s="11"/>
      <c r="Y27" s="11"/>
      <c r="Z27" s="11"/>
      <c r="AA27" s="11"/>
      <c r="AB27" s="45"/>
      <c r="AC27" s="45"/>
      <c r="AD27" s="45"/>
      <c r="AE27" s="45"/>
      <c r="AF27" s="45"/>
      <c r="AG27" s="45"/>
      <c r="AH27" s="45"/>
      <c r="AI27" s="45"/>
      <c r="AJ27" s="45"/>
      <c r="AK27" s="45"/>
      <c r="AL27" s="45"/>
      <c r="AM27" s="45"/>
    </row>
    <row r="28" spans="1:27" s="40" customFormat="1" ht="177.75">
      <c r="A28" s="49">
        <v>24</v>
      </c>
      <c r="B28" s="50" t="s">
        <v>115</v>
      </c>
      <c r="C28" s="23" t="s">
        <v>111</v>
      </c>
      <c r="D28" s="24" t="s">
        <v>112</v>
      </c>
      <c r="E28" s="22" t="s">
        <v>113</v>
      </c>
      <c r="F28" s="53">
        <v>40041</v>
      </c>
      <c r="G28" s="51">
        <f t="shared" si="1"/>
        <v>0</v>
      </c>
      <c r="H28" s="51">
        <f>SUM(P28:AA28)</f>
        <v>0</v>
      </c>
      <c r="I28" s="52">
        <f>F28-H28</f>
        <v>40041</v>
      </c>
      <c r="J28" s="32" t="s">
        <v>114</v>
      </c>
      <c r="K28" s="29"/>
      <c r="L28" s="48" t="s">
        <v>151</v>
      </c>
      <c r="M28" s="39" t="s">
        <v>51</v>
      </c>
      <c r="N28" s="25"/>
      <c r="O28" s="26"/>
      <c r="P28" s="27"/>
      <c r="Q28" s="27"/>
      <c r="R28" s="27"/>
      <c r="S28" s="27"/>
      <c r="T28" s="27"/>
      <c r="U28" s="27"/>
      <c r="V28" s="27"/>
      <c r="W28" s="27"/>
      <c r="X28" s="27"/>
      <c r="Y28" s="27"/>
      <c r="Z28" s="27"/>
      <c r="AA28" s="27"/>
    </row>
    <row r="29" spans="1:27" s="40" customFormat="1" ht="64.5">
      <c r="A29" s="49">
        <v>25</v>
      </c>
      <c r="B29" s="50" t="s">
        <v>174</v>
      </c>
      <c r="C29" s="23" t="s">
        <v>170</v>
      </c>
      <c r="D29" s="24" t="s">
        <v>171</v>
      </c>
      <c r="E29" s="22" t="s">
        <v>173</v>
      </c>
      <c r="F29" s="53">
        <v>34689</v>
      </c>
      <c r="G29" s="51">
        <f t="shared" si="1"/>
        <v>6815</v>
      </c>
      <c r="H29" s="51">
        <f>SUM(P29:AA29)</f>
        <v>6815</v>
      </c>
      <c r="I29" s="52">
        <f>F29-H29</f>
        <v>27874</v>
      </c>
      <c r="J29" s="32"/>
      <c r="K29" s="29"/>
      <c r="L29" s="48"/>
      <c r="M29" s="39" t="s">
        <v>172</v>
      </c>
      <c r="N29" s="25"/>
      <c r="O29" s="26"/>
      <c r="P29" s="27"/>
      <c r="Q29" s="27">
        <v>6815</v>
      </c>
      <c r="R29" s="27"/>
      <c r="S29" s="27"/>
      <c r="T29" s="27"/>
      <c r="U29" s="27"/>
      <c r="V29" s="27"/>
      <c r="W29" s="27"/>
      <c r="X29" s="27"/>
      <c r="Y29" s="27"/>
      <c r="Z29" s="27"/>
      <c r="AA29" s="27"/>
    </row>
    <row r="30" spans="1:27" s="37" customFormat="1" ht="24.75" customHeight="1">
      <c r="A30" s="14"/>
      <c r="B30" s="15" t="s">
        <v>1</v>
      </c>
      <c r="C30" s="16"/>
      <c r="D30" s="17"/>
      <c r="E30" s="17"/>
      <c r="F30" s="18">
        <f>SUM(F5:F29)</f>
        <v>2211653</v>
      </c>
      <c r="G30" s="18">
        <f>SUM(G5:G29)</f>
        <v>639135</v>
      </c>
      <c r="H30" s="18">
        <f>SUM(H5:H29)</f>
        <v>1552954</v>
      </c>
      <c r="I30" s="18">
        <f>SUM(I5:I29)</f>
        <v>658699</v>
      </c>
      <c r="J30" s="19"/>
      <c r="K30" s="30"/>
      <c r="L30" s="41"/>
      <c r="M30" s="47"/>
      <c r="N30" s="33"/>
      <c r="O30" s="21"/>
      <c r="P30" s="12"/>
      <c r="Q30" s="12"/>
      <c r="R30" s="12"/>
      <c r="S30" s="12"/>
      <c r="T30" s="12"/>
      <c r="U30" s="12"/>
      <c r="V30" s="12"/>
      <c r="W30" s="12"/>
      <c r="X30" s="12"/>
      <c r="Y30" s="12"/>
      <c r="Z30" s="12"/>
      <c r="AA30" s="12"/>
    </row>
    <row r="31" spans="1:10" ht="6" customHeight="1">
      <c r="A31" s="3"/>
      <c r="B31" s="4"/>
      <c r="C31" s="5"/>
      <c r="D31" s="42"/>
      <c r="E31" s="4"/>
      <c r="F31" s="4"/>
      <c r="G31" s="4"/>
      <c r="H31" s="4"/>
      <c r="I31" s="4"/>
      <c r="J31" s="5"/>
    </row>
    <row r="32" spans="1:7" ht="15.75" hidden="1">
      <c r="A32" s="97" t="s">
        <v>52</v>
      </c>
      <c r="B32" s="97"/>
      <c r="C32" s="97"/>
      <c r="D32" s="97"/>
      <c r="E32" s="97"/>
      <c r="F32" s="97"/>
      <c r="G32" s="97"/>
    </row>
    <row r="33" spans="1:7" ht="15.75" hidden="1">
      <c r="A33" s="98" t="s">
        <v>53</v>
      </c>
      <c r="B33" s="98"/>
      <c r="C33" s="98"/>
      <c r="D33" s="98"/>
      <c r="E33" s="98"/>
      <c r="F33" s="98"/>
      <c r="G33" s="98"/>
    </row>
    <row r="34" spans="1:7" ht="15.75" hidden="1">
      <c r="A34" s="87" t="s">
        <v>54</v>
      </c>
      <c r="B34" s="87"/>
      <c r="C34" s="87"/>
      <c r="D34" s="87"/>
      <c r="E34" s="87"/>
      <c r="F34" s="87"/>
      <c r="G34" s="87"/>
    </row>
    <row r="35" spans="1:27" s="6" customFormat="1" ht="15.75" hidden="1">
      <c r="A35" s="87" t="s">
        <v>55</v>
      </c>
      <c r="B35" s="87"/>
      <c r="C35" s="87"/>
      <c r="D35" s="87"/>
      <c r="E35" s="87"/>
      <c r="F35" s="87"/>
      <c r="G35" s="87"/>
      <c r="J35" s="8"/>
      <c r="K35" s="31"/>
      <c r="L35" s="38"/>
      <c r="M35" s="43"/>
      <c r="N35" s="43"/>
      <c r="O35" s="44"/>
      <c r="P35" s="45"/>
      <c r="Q35" s="45"/>
      <c r="R35" s="45"/>
      <c r="S35" s="45"/>
      <c r="T35" s="45"/>
      <c r="U35" s="45"/>
      <c r="V35" s="45"/>
      <c r="W35" s="45"/>
      <c r="X35" s="45"/>
      <c r="Y35" s="45"/>
      <c r="Z35" s="45"/>
      <c r="AA35" s="45"/>
    </row>
    <row r="36" spans="1:27" s="6" customFormat="1" ht="19.5">
      <c r="A36" s="91" t="s">
        <v>56</v>
      </c>
      <c r="B36" s="91"/>
      <c r="C36" s="91"/>
      <c r="D36" s="7"/>
      <c r="E36" s="92" t="s">
        <v>57</v>
      </c>
      <c r="F36" s="92"/>
      <c r="G36" s="92"/>
      <c r="J36" s="8"/>
      <c r="K36" s="31"/>
      <c r="L36" s="38"/>
      <c r="M36" s="43"/>
      <c r="N36" s="43"/>
      <c r="O36" s="44"/>
      <c r="P36" s="45"/>
      <c r="Q36" s="45"/>
      <c r="R36" s="45"/>
      <c r="S36" s="45"/>
      <c r="T36" s="45"/>
      <c r="U36" s="45"/>
      <c r="V36" s="45"/>
      <c r="W36" s="45"/>
      <c r="X36" s="45"/>
      <c r="Y36" s="45"/>
      <c r="Z36" s="45"/>
      <c r="AA36" s="45"/>
    </row>
  </sheetData>
  <sheetProtection/>
  <autoFilter ref="A4:AA30"/>
  <mergeCells count="26">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O4"/>
    <mergeCell ref="A34:G34"/>
    <mergeCell ref="A35:G35"/>
    <mergeCell ref="A36:C36"/>
    <mergeCell ref="E36:G36"/>
    <mergeCell ref="P3:AA3"/>
    <mergeCell ref="B12:B13"/>
    <mergeCell ref="B14:B15"/>
    <mergeCell ref="E14:E15"/>
    <mergeCell ref="A32:G32"/>
    <mergeCell ref="A33:G33"/>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3" max="11" man="1"/>
  </rowBreaks>
</worksheet>
</file>

<file path=xl/worksheets/sheet12.xml><?xml version="1.0" encoding="utf-8"?>
<worksheet xmlns="http://schemas.openxmlformats.org/spreadsheetml/2006/main" xmlns:r="http://schemas.openxmlformats.org/officeDocument/2006/relationships">
  <sheetPr>
    <pageSetUpPr fitToPage="1"/>
  </sheetPr>
  <dimension ref="A1:AM32"/>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G5" sqref="G5:G25"/>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128</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P5</f>
        <v>735</v>
      </c>
      <c r="H5" s="51">
        <f aca="true" t="shared" si="0" ref="H5:H23">SUM(P5:AA5)</f>
        <v>735</v>
      </c>
      <c r="I5" s="52">
        <f aca="true" t="shared" si="1" ref="I5:I23">F5-H5</f>
        <v>19627</v>
      </c>
      <c r="J5" s="54" t="s">
        <v>71</v>
      </c>
      <c r="K5" s="28"/>
      <c r="L5" s="48" t="s">
        <v>137</v>
      </c>
      <c r="M5" s="46" t="s">
        <v>43</v>
      </c>
      <c r="N5" s="32"/>
      <c r="O5" s="20"/>
      <c r="P5" s="11">
        <v>735</v>
      </c>
      <c r="Q5" s="11"/>
      <c r="R5" s="11"/>
      <c r="S5" s="11"/>
      <c r="T5" s="11"/>
      <c r="U5" s="11"/>
      <c r="V5" s="11"/>
      <c r="W5" s="11"/>
      <c r="X5" s="11"/>
      <c r="Y5" s="11"/>
      <c r="Z5" s="11"/>
      <c r="AA5" s="11"/>
    </row>
    <row r="6" spans="1:27" ht="96.75">
      <c r="A6" s="49">
        <v>2</v>
      </c>
      <c r="B6" s="48" t="s">
        <v>81</v>
      </c>
      <c r="C6" s="49" t="s">
        <v>77</v>
      </c>
      <c r="D6" s="2" t="s">
        <v>80</v>
      </c>
      <c r="E6" s="48" t="s">
        <v>78</v>
      </c>
      <c r="F6" s="51">
        <v>30630</v>
      </c>
      <c r="G6" s="51">
        <f aca="true" t="shared" si="2" ref="G6:G25">P6</f>
        <v>21945</v>
      </c>
      <c r="H6" s="51">
        <f t="shared" si="0"/>
        <v>21945</v>
      </c>
      <c r="I6" s="52">
        <f t="shared" si="1"/>
        <v>8685</v>
      </c>
      <c r="J6" s="54" t="s">
        <v>79</v>
      </c>
      <c r="K6" s="28"/>
      <c r="L6" s="48" t="s">
        <v>138</v>
      </c>
      <c r="M6" s="46" t="s">
        <v>44</v>
      </c>
      <c r="N6" s="32"/>
      <c r="O6" s="20"/>
      <c r="P6" s="11">
        <v>21945</v>
      </c>
      <c r="Q6" s="11"/>
      <c r="R6" s="11"/>
      <c r="S6" s="11"/>
      <c r="T6" s="11"/>
      <c r="U6" s="11"/>
      <c r="V6" s="11"/>
      <c r="W6" s="11"/>
      <c r="X6" s="11"/>
      <c r="Y6" s="11"/>
      <c r="Z6" s="11"/>
      <c r="AA6" s="11"/>
    </row>
    <row r="7" spans="1:27" ht="129">
      <c r="A7" s="49">
        <v>3</v>
      </c>
      <c r="B7" s="48" t="s">
        <v>86</v>
      </c>
      <c r="C7" s="49" t="s">
        <v>82</v>
      </c>
      <c r="D7" s="2" t="s">
        <v>83</v>
      </c>
      <c r="E7" s="48" t="s">
        <v>85</v>
      </c>
      <c r="F7" s="51">
        <v>10000</v>
      </c>
      <c r="G7" s="51">
        <f t="shared" si="2"/>
        <v>0</v>
      </c>
      <c r="H7" s="51">
        <f t="shared" si="0"/>
        <v>0</v>
      </c>
      <c r="I7" s="52">
        <f t="shared" si="1"/>
        <v>10000</v>
      </c>
      <c r="J7" s="54" t="s">
        <v>84</v>
      </c>
      <c r="K7" s="28"/>
      <c r="L7" s="48" t="s">
        <v>139</v>
      </c>
      <c r="M7" s="46" t="s">
        <v>46</v>
      </c>
      <c r="N7" s="32"/>
      <c r="O7" s="20"/>
      <c r="P7" s="11"/>
      <c r="Q7" s="11"/>
      <c r="R7" s="11"/>
      <c r="S7" s="11"/>
      <c r="T7" s="11"/>
      <c r="U7" s="11"/>
      <c r="V7" s="11"/>
      <c r="W7" s="11"/>
      <c r="X7" s="11"/>
      <c r="Y7" s="11"/>
      <c r="Z7" s="11"/>
      <c r="AA7" s="11"/>
    </row>
    <row r="8" spans="1:27" ht="96.75">
      <c r="A8" s="49">
        <v>4</v>
      </c>
      <c r="B8" s="48" t="s">
        <v>63</v>
      </c>
      <c r="C8" s="49" t="s">
        <v>61</v>
      </c>
      <c r="D8" s="2" t="s">
        <v>122</v>
      </c>
      <c r="E8" s="48" t="s">
        <v>121</v>
      </c>
      <c r="F8" s="51">
        <v>138671</v>
      </c>
      <c r="G8" s="51">
        <f t="shared" si="2"/>
        <v>16338</v>
      </c>
      <c r="H8" s="51">
        <f t="shared" si="0"/>
        <v>16338</v>
      </c>
      <c r="I8" s="52">
        <f t="shared" si="1"/>
        <v>122333</v>
      </c>
      <c r="J8" s="54" t="s">
        <v>62</v>
      </c>
      <c r="K8" s="28"/>
      <c r="L8" s="48" t="s">
        <v>140</v>
      </c>
      <c r="M8" s="46" t="s">
        <v>46</v>
      </c>
      <c r="N8" s="32"/>
      <c r="O8" s="20"/>
      <c r="P8" s="11">
        <v>16338</v>
      </c>
      <c r="Q8" s="11"/>
      <c r="R8" s="11"/>
      <c r="S8" s="11"/>
      <c r="T8" s="11"/>
      <c r="U8" s="11"/>
      <c r="V8" s="11"/>
      <c r="W8" s="11"/>
      <c r="X8" s="11"/>
      <c r="Y8" s="11"/>
      <c r="Z8" s="11"/>
      <c r="AA8" s="11"/>
    </row>
    <row r="9" spans="1:27" ht="177.75">
      <c r="A9" s="49">
        <v>5</v>
      </c>
      <c r="B9" s="48" t="s">
        <v>75</v>
      </c>
      <c r="C9" s="49" t="s">
        <v>74</v>
      </c>
      <c r="D9" s="2" t="s">
        <v>109</v>
      </c>
      <c r="E9" s="55" t="s">
        <v>110</v>
      </c>
      <c r="F9" s="51">
        <v>78075</v>
      </c>
      <c r="G9" s="51">
        <f t="shared" si="2"/>
        <v>45266</v>
      </c>
      <c r="H9" s="51">
        <f t="shared" si="0"/>
        <v>45266</v>
      </c>
      <c r="I9" s="52">
        <f t="shared" si="1"/>
        <v>32809</v>
      </c>
      <c r="J9" s="54" t="s">
        <v>62</v>
      </c>
      <c r="K9" s="28"/>
      <c r="L9" s="48" t="s">
        <v>154</v>
      </c>
      <c r="M9" s="46" t="s">
        <v>46</v>
      </c>
      <c r="N9" s="32"/>
      <c r="O9" s="20"/>
      <c r="P9" s="11">
        <v>45266</v>
      </c>
      <c r="Q9" s="11"/>
      <c r="R9" s="11"/>
      <c r="S9" s="11"/>
      <c r="T9" s="11"/>
      <c r="U9" s="11"/>
      <c r="V9" s="11"/>
      <c r="W9" s="11"/>
      <c r="X9" s="11"/>
      <c r="Y9" s="11"/>
      <c r="Z9" s="11"/>
      <c r="AA9" s="11"/>
    </row>
    <row r="10" spans="1:27" ht="258.75">
      <c r="A10" s="49">
        <v>6</v>
      </c>
      <c r="B10" s="48" t="s">
        <v>96</v>
      </c>
      <c r="C10" s="49" t="s">
        <v>92</v>
      </c>
      <c r="D10" s="2" t="s">
        <v>93</v>
      </c>
      <c r="E10" s="55" t="s">
        <v>94</v>
      </c>
      <c r="F10" s="51">
        <v>9025</v>
      </c>
      <c r="G10" s="51">
        <f t="shared" si="2"/>
        <v>8545</v>
      </c>
      <c r="H10" s="51">
        <f t="shared" si="0"/>
        <v>8545</v>
      </c>
      <c r="I10" s="52">
        <f t="shared" si="1"/>
        <v>480</v>
      </c>
      <c r="J10" s="54" t="s">
        <v>95</v>
      </c>
      <c r="K10" s="28"/>
      <c r="L10" s="48" t="s">
        <v>141</v>
      </c>
      <c r="M10" s="46" t="s">
        <v>45</v>
      </c>
      <c r="N10" s="32"/>
      <c r="O10" s="20"/>
      <c r="P10" s="11">
        <v>8545</v>
      </c>
      <c r="Q10" s="11"/>
      <c r="R10" s="11"/>
      <c r="S10" s="11"/>
      <c r="T10" s="11"/>
      <c r="U10" s="11"/>
      <c r="V10" s="11"/>
      <c r="W10" s="11"/>
      <c r="X10" s="11"/>
      <c r="Y10" s="11"/>
      <c r="Z10" s="11"/>
      <c r="AA10" s="11"/>
    </row>
    <row r="11" spans="1:27" ht="101.25" customHeight="1">
      <c r="A11" s="49">
        <v>7</v>
      </c>
      <c r="B11" s="99" t="s">
        <v>106</v>
      </c>
      <c r="C11" s="49" t="s">
        <v>59</v>
      </c>
      <c r="D11" s="2" t="s">
        <v>103</v>
      </c>
      <c r="E11" s="48" t="s">
        <v>105</v>
      </c>
      <c r="F11" s="51">
        <v>10800</v>
      </c>
      <c r="G11" s="51">
        <f t="shared" si="2"/>
        <v>0</v>
      </c>
      <c r="H11" s="51">
        <f t="shared" si="0"/>
        <v>0</v>
      </c>
      <c r="I11" s="52">
        <f t="shared" si="1"/>
        <v>10800</v>
      </c>
      <c r="J11" s="54" t="s">
        <v>84</v>
      </c>
      <c r="K11" s="28"/>
      <c r="L11" s="48" t="s">
        <v>142</v>
      </c>
      <c r="M11" s="46" t="s">
        <v>46</v>
      </c>
      <c r="N11" s="32"/>
      <c r="O11" s="20"/>
      <c r="P11" s="11"/>
      <c r="Q11" s="11"/>
      <c r="R11" s="11"/>
      <c r="S11" s="11"/>
      <c r="T11" s="11"/>
      <c r="U11" s="11"/>
      <c r="V11" s="11"/>
      <c r="W11" s="11"/>
      <c r="X11" s="11"/>
      <c r="Y11" s="11"/>
      <c r="Z11" s="11"/>
      <c r="AA11" s="11"/>
    </row>
    <row r="12" spans="1:27" ht="101.25" customHeight="1">
      <c r="A12" s="49">
        <v>8</v>
      </c>
      <c r="B12" s="100"/>
      <c r="C12" s="49" t="s">
        <v>60</v>
      </c>
      <c r="D12" s="2" t="s">
        <v>104</v>
      </c>
      <c r="E12" s="48" t="s">
        <v>105</v>
      </c>
      <c r="F12" s="51">
        <v>207</v>
      </c>
      <c r="G12" s="51">
        <f t="shared" si="2"/>
        <v>0</v>
      </c>
      <c r="H12" s="51">
        <f t="shared" si="0"/>
        <v>0</v>
      </c>
      <c r="I12" s="52">
        <f t="shared" si="1"/>
        <v>207</v>
      </c>
      <c r="J12" s="54" t="s">
        <v>84</v>
      </c>
      <c r="K12" s="28"/>
      <c r="L12" s="48" t="s">
        <v>143</v>
      </c>
      <c r="M12" s="46" t="s">
        <v>46</v>
      </c>
      <c r="N12" s="32"/>
      <c r="O12" s="20"/>
      <c r="P12" s="11"/>
      <c r="Q12" s="11"/>
      <c r="R12" s="11"/>
      <c r="S12" s="11"/>
      <c r="T12" s="11"/>
      <c r="U12" s="11"/>
      <c r="V12" s="11"/>
      <c r="W12" s="11"/>
      <c r="X12" s="11"/>
      <c r="Y12" s="11"/>
      <c r="Z12" s="11"/>
      <c r="AA12" s="11"/>
    </row>
    <row r="13" spans="1:27" ht="48">
      <c r="A13" s="49">
        <v>9</v>
      </c>
      <c r="B13" s="101" t="s">
        <v>117</v>
      </c>
      <c r="C13" s="49" t="s">
        <v>58</v>
      </c>
      <c r="D13" s="2" t="s">
        <v>118</v>
      </c>
      <c r="E13" s="101" t="s">
        <v>120</v>
      </c>
      <c r="F13" s="51">
        <v>20781</v>
      </c>
      <c r="G13" s="51">
        <f t="shared" si="2"/>
        <v>0</v>
      </c>
      <c r="H13" s="51">
        <f>SUM(P13:AA13)</f>
        <v>0</v>
      </c>
      <c r="I13" s="52">
        <f>F13-H13</f>
        <v>20781</v>
      </c>
      <c r="J13" s="57" t="s">
        <v>116</v>
      </c>
      <c r="K13" s="28"/>
      <c r="L13" s="48" t="s">
        <v>144</v>
      </c>
      <c r="M13" s="46" t="s">
        <v>47</v>
      </c>
      <c r="N13" s="32"/>
      <c r="O13" s="20"/>
      <c r="P13" s="11"/>
      <c r="Q13" s="11"/>
      <c r="R13" s="11"/>
      <c r="S13" s="11"/>
      <c r="T13" s="11"/>
      <c r="U13" s="11"/>
      <c r="V13" s="11"/>
      <c r="W13" s="11"/>
      <c r="X13" s="11"/>
      <c r="Y13" s="11"/>
      <c r="Z13" s="11"/>
      <c r="AA13" s="11"/>
    </row>
    <row r="14" spans="1:27" ht="48">
      <c r="A14" s="49">
        <v>10</v>
      </c>
      <c r="B14" s="102"/>
      <c r="C14" s="49" t="s">
        <v>58</v>
      </c>
      <c r="D14" s="2" t="s">
        <v>119</v>
      </c>
      <c r="E14" s="102"/>
      <c r="F14" s="51">
        <v>5000</v>
      </c>
      <c r="G14" s="51">
        <f t="shared" si="2"/>
        <v>0</v>
      </c>
      <c r="H14" s="51">
        <f>SUM(P14:AA14)</f>
        <v>0</v>
      </c>
      <c r="I14" s="52">
        <f>F14-H14</f>
        <v>5000</v>
      </c>
      <c r="J14" s="57" t="s">
        <v>116</v>
      </c>
      <c r="K14" s="28"/>
      <c r="L14" s="48" t="s">
        <v>145</v>
      </c>
      <c r="M14" s="46" t="s">
        <v>47</v>
      </c>
      <c r="N14" s="32"/>
      <c r="O14" s="20"/>
      <c r="P14" s="11"/>
      <c r="Q14" s="11"/>
      <c r="R14" s="11"/>
      <c r="S14" s="11"/>
      <c r="T14" s="11"/>
      <c r="U14" s="11"/>
      <c r="V14" s="11"/>
      <c r="W14" s="11"/>
      <c r="X14" s="11"/>
      <c r="Y14" s="11"/>
      <c r="Z14" s="11"/>
      <c r="AA14" s="11"/>
    </row>
    <row r="15" spans="1:27" ht="177.75">
      <c r="A15" s="49">
        <v>11</v>
      </c>
      <c r="B15" s="48" t="s">
        <v>107</v>
      </c>
      <c r="C15" s="49" t="s">
        <v>100</v>
      </c>
      <c r="D15" s="2" t="s">
        <v>102</v>
      </c>
      <c r="E15" s="48" t="s">
        <v>101</v>
      </c>
      <c r="F15" s="51">
        <v>78930</v>
      </c>
      <c r="G15" s="51">
        <f t="shared" si="2"/>
        <v>0</v>
      </c>
      <c r="H15" s="51">
        <f t="shared" si="0"/>
        <v>0</v>
      </c>
      <c r="I15" s="52">
        <f t="shared" si="1"/>
        <v>78930</v>
      </c>
      <c r="J15" s="54" t="s">
        <v>62</v>
      </c>
      <c r="K15" s="28"/>
      <c r="L15" s="48" t="s">
        <v>146</v>
      </c>
      <c r="M15" s="46" t="s">
        <v>46</v>
      </c>
      <c r="N15" s="32"/>
      <c r="O15" s="20"/>
      <c r="P15" s="11"/>
      <c r="Q15" s="11"/>
      <c r="R15" s="11"/>
      <c r="S15" s="11"/>
      <c r="T15" s="11"/>
      <c r="U15" s="11"/>
      <c r="V15" s="11"/>
      <c r="W15" s="11"/>
      <c r="X15" s="11"/>
      <c r="Y15" s="11"/>
      <c r="Z15" s="11"/>
      <c r="AA15" s="11"/>
    </row>
    <row r="16" spans="1:27" ht="243">
      <c r="A16" s="49">
        <v>12</v>
      </c>
      <c r="B16" s="48" t="s">
        <v>108</v>
      </c>
      <c r="C16" s="49" t="s">
        <v>76</v>
      </c>
      <c r="D16" s="2" t="s">
        <v>97</v>
      </c>
      <c r="E16" s="48" t="s">
        <v>98</v>
      </c>
      <c r="F16" s="51">
        <v>65866</v>
      </c>
      <c r="G16" s="51">
        <f t="shared" si="2"/>
        <v>0</v>
      </c>
      <c r="H16" s="51">
        <f t="shared" si="0"/>
        <v>0</v>
      </c>
      <c r="I16" s="52">
        <f t="shared" si="1"/>
        <v>65866</v>
      </c>
      <c r="J16" s="54" t="s">
        <v>99</v>
      </c>
      <c r="K16" s="28"/>
      <c r="L16" s="48" t="s">
        <v>147</v>
      </c>
      <c r="M16" s="46" t="s">
        <v>43</v>
      </c>
      <c r="N16" s="32"/>
      <c r="O16" s="20"/>
      <c r="P16" s="11"/>
      <c r="Q16" s="11"/>
      <c r="R16" s="11"/>
      <c r="S16" s="11"/>
      <c r="T16" s="11"/>
      <c r="U16" s="11"/>
      <c r="V16" s="11"/>
      <c r="W16" s="11"/>
      <c r="X16" s="11"/>
      <c r="Y16" s="11"/>
      <c r="Z16" s="11"/>
      <c r="AA16" s="11"/>
    </row>
    <row r="17" spans="1:27" ht="64.5">
      <c r="A17" s="49">
        <v>13</v>
      </c>
      <c r="B17" s="48" t="s">
        <v>90</v>
      </c>
      <c r="C17" s="49" t="s">
        <v>87</v>
      </c>
      <c r="D17" s="2" t="s">
        <v>88</v>
      </c>
      <c r="E17" s="48" t="s">
        <v>89</v>
      </c>
      <c r="F17" s="51">
        <v>4000</v>
      </c>
      <c r="G17" s="51">
        <f t="shared" si="2"/>
        <v>0</v>
      </c>
      <c r="H17" s="51">
        <f t="shared" si="0"/>
        <v>0</v>
      </c>
      <c r="I17" s="52">
        <f t="shared" si="1"/>
        <v>4000</v>
      </c>
      <c r="J17" s="56" t="s">
        <v>91</v>
      </c>
      <c r="K17" s="28"/>
      <c r="L17" s="48" t="s">
        <v>148</v>
      </c>
      <c r="M17" s="46" t="s">
        <v>46</v>
      </c>
      <c r="N17" s="32"/>
      <c r="O17" s="20"/>
      <c r="P17" s="11"/>
      <c r="Q17" s="11"/>
      <c r="R17" s="11"/>
      <c r="S17" s="11"/>
      <c r="T17" s="11"/>
      <c r="U17" s="11"/>
      <c r="V17" s="11"/>
      <c r="W17" s="11"/>
      <c r="X17" s="11"/>
      <c r="Y17" s="11"/>
      <c r="Z17" s="11"/>
      <c r="AA17" s="11"/>
    </row>
    <row r="18" spans="1:27" ht="96.75">
      <c r="A18" s="49">
        <v>14</v>
      </c>
      <c r="B18" s="48" t="s">
        <v>159</v>
      </c>
      <c r="C18" s="49" t="s">
        <v>155</v>
      </c>
      <c r="D18" s="2" t="s">
        <v>156</v>
      </c>
      <c r="E18" s="48" t="s">
        <v>158</v>
      </c>
      <c r="F18" s="51">
        <v>4000</v>
      </c>
      <c r="G18" s="51">
        <f t="shared" si="2"/>
        <v>0</v>
      </c>
      <c r="H18" s="51">
        <f>SUM(P18:AA18)</f>
        <v>0</v>
      </c>
      <c r="I18" s="52">
        <f>F18-H18</f>
        <v>4000</v>
      </c>
      <c r="J18" s="56" t="s">
        <v>157</v>
      </c>
      <c r="K18" s="28"/>
      <c r="L18" s="48"/>
      <c r="M18" s="46" t="s">
        <v>45</v>
      </c>
      <c r="N18" s="32"/>
      <c r="O18" s="20"/>
      <c r="P18" s="11"/>
      <c r="Q18" s="11"/>
      <c r="R18" s="11"/>
      <c r="S18" s="11"/>
      <c r="T18" s="11"/>
      <c r="U18" s="11"/>
      <c r="V18" s="11"/>
      <c r="W18" s="11"/>
      <c r="X18" s="11"/>
      <c r="Y18" s="11"/>
      <c r="Z18" s="11"/>
      <c r="AA18" s="11"/>
    </row>
    <row r="19" spans="1:27" ht="210">
      <c r="A19" s="49">
        <v>15</v>
      </c>
      <c r="B19" s="48" t="s">
        <v>126</v>
      </c>
      <c r="C19" s="49" t="s">
        <v>123</v>
      </c>
      <c r="D19" s="2" t="s">
        <v>124</v>
      </c>
      <c r="E19" s="48" t="s">
        <v>125</v>
      </c>
      <c r="F19" s="51">
        <v>17498</v>
      </c>
      <c r="G19" s="51">
        <f t="shared" si="2"/>
        <v>0</v>
      </c>
      <c r="H19" s="51">
        <f>SUM(P19:AA19)</f>
        <v>0</v>
      </c>
      <c r="I19" s="52">
        <f>F19-H19</f>
        <v>17498</v>
      </c>
      <c r="J19" s="56"/>
      <c r="K19" s="28"/>
      <c r="L19" s="48" t="s">
        <v>149</v>
      </c>
      <c r="M19" s="46" t="s">
        <v>127</v>
      </c>
      <c r="N19" s="32"/>
      <c r="O19" s="20"/>
      <c r="P19" s="11"/>
      <c r="Q19" s="11"/>
      <c r="R19" s="11"/>
      <c r="S19" s="11"/>
      <c r="T19" s="11"/>
      <c r="U19" s="11"/>
      <c r="V19" s="11"/>
      <c r="W19" s="11"/>
      <c r="X19" s="11"/>
      <c r="Y19" s="11"/>
      <c r="Z19" s="11"/>
      <c r="AA19" s="11"/>
    </row>
    <row r="20" spans="1:39" ht="48">
      <c r="A20" s="49">
        <v>16</v>
      </c>
      <c r="B20" s="48" t="s">
        <v>48</v>
      </c>
      <c r="C20" s="49" t="s">
        <v>131</v>
      </c>
      <c r="D20" s="2" t="s">
        <v>132</v>
      </c>
      <c r="E20" s="48" t="s">
        <v>152</v>
      </c>
      <c r="F20" s="51">
        <f>SUM(AB20:AM20)</f>
        <v>589981</v>
      </c>
      <c r="G20" s="51">
        <f t="shared" si="2"/>
        <v>574485</v>
      </c>
      <c r="H20" s="51">
        <f t="shared" si="0"/>
        <v>574485</v>
      </c>
      <c r="I20" s="52">
        <f t="shared" si="1"/>
        <v>15496</v>
      </c>
      <c r="J20" s="13">
        <v>10912</v>
      </c>
      <c r="K20" s="28"/>
      <c r="L20" s="48" t="s">
        <v>129</v>
      </c>
      <c r="M20" s="46" t="s">
        <v>49</v>
      </c>
      <c r="N20" s="9"/>
      <c r="O20" s="20"/>
      <c r="P20" s="11">
        <v>574485</v>
      </c>
      <c r="Q20" s="11"/>
      <c r="R20" s="11"/>
      <c r="S20" s="11"/>
      <c r="T20" s="11"/>
      <c r="U20" s="11"/>
      <c r="V20" s="11"/>
      <c r="W20" s="11"/>
      <c r="X20" s="11"/>
      <c r="Y20" s="11"/>
      <c r="Z20" s="11"/>
      <c r="AA20" s="11"/>
      <c r="AB20" s="45">
        <v>314130</v>
      </c>
      <c r="AC20" s="45">
        <v>275851</v>
      </c>
      <c r="AD20" s="45"/>
      <c r="AE20" s="45"/>
      <c r="AF20" s="45"/>
      <c r="AG20" s="45"/>
      <c r="AH20" s="45"/>
      <c r="AI20" s="45"/>
      <c r="AJ20" s="45"/>
      <c r="AK20" s="45"/>
      <c r="AL20" s="45"/>
      <c r="AM20" s="45"/>
    </row>
    <row r="21" spans="1:39" ht="48">
      <c r="A21" s="49">
        <v>17</v>
      </c>
      <c r="B21" s="48" t="s">
        <v>50</v>
      </c>
      <c r="C21" s="49" t="s">
        <v>133</v>
      </c>
      <c r="D21" s="2" t="s">
        <v>134</v>
      </c>
      <c r="E21" s="48" t="s">
        <v>152</v>
      </c>
      <c r="F21" s="51">
        <f>SUM(AB21:AM21)</f>
        <v>200000</v>
      </c>
      <c r="G21" s="51">
        <f t="shared" si="2"/>
        <v>0</v>
      </c>
      <c r="H21" s="51">
        <f t="shared" si="0"/>
        <v>0</v>
      </c>
      <c r="I21" s="52">
        <f t="shared" si="1"/>
        <v>200000</v>
      </c>
      <c r="J21" s="13">
        <v>10912</v>
      </c>
      <c r="K21" s="28"/>
      <c r="L21" s="48"/>
      <c r="M21" s="46" t="s">
        <v>49</v>
      </c>
      <c r="N21" s="9"/>
      <c r="O21" s="20"/>
      <c r="P21" s="11"/>
      <c r="Q21" s="11"/>
      <c r="R21" s="11"/>
      <c r="S21" s="11"/>
      <c r="T21" s="11"/>
      <c r="U21" s="11"/>
      <c r="V21" s="11"/>
      <c r="W21" s="11"/>
      <c r="X21" s="11"/>
      <c r="Y21" s="11"/>
      <c r="Z21" s="11"/>
      <c r="AA21" s="11"/>
      <c r="AB21" s="45"/>
      <c r="AC21" s="45">
        <v>200000</v>
      </c>
      <c r="AD21" s="45"/>
      <c r="AE21" s="45"/>
      <c r="AF21" s="45"/>
      <c r="AG21" s="45"/>
      <c r="AH21" s="45"/>
      <c r="AI21" s="45"/>
      <c r="AJ21" s="45"/>
      <c r="AK21" s="45"/>
      <c r="AL21" s="45"/>
      <c r="AM21" s="45"/>
    </row>
    <row r="22" spans="1:39" ht="48">
      <c r="A22" s="49">
        <v>18</v>
      </c>
      <c r="B22" s="48" t="s">
        <v>50</v>
      </c>
      <c r="C22" s="49" t="s">
        <v>136</v>
      </c>
      <c r="D22" s="2" t="s">
        <v>135</v>
      </c>
      <c r="E22" s="48" t="s">
        <v>153</v>
      </c>
      <c r="F22" s="51">
        <v>248015</v>
      </c>
      <c r="G22" s="51">
        <f t="shared" si="2"/>
        <v>246505</v>
      </c>
      <c r="H22" s="51">
        <f t="shared" si="0"/>
        <v>246505</v>
      </c>
      <c r="I22" s="52">
        <f t="shared" si="1"/>
        <v>1510</v>
      </c>
      <c r="J22" s="13">
        <v>10912</v>
      </c>
      <c r="K22" s="28"/>
      <c r="L22" s="48" t="s">
        <v>130</v>
      </c>
      <c r="M22" s="46" t="s">
        <v>49</v>
      </c>
      <c r="N22" s="9"/>
      <c r="O22" s="20"/>
      <c r="P22" s="11">
        <v>246505</v>
      </c>
      <c r="Q22" s="11"/>
      <c r="R22" s="11"/>
      <c r="S22" s="11"/>
      <c r="T22" s="11"/>
      <c r="U22" s="11"/>
      <c r="V22" s="11"/>
      <c r="W22" s="11"/>
      <c r="X22" s="11"/>
      <c r="Y22" s="11"/>
      <c r="Z22" s="11"/>
      <c r="AA22" s="11"/>
      <c r="AB22" s="45">
        <v>248015</v>
      </c>
      <c r="AC22" s="45"/>
      <c r="AD22" s="45"/>
      <c r="AE22" s="45"/>
      <c r="AF22" s="45"/>
      <c r="AG22" s="45"/>
      <c r="AH22" s="45"/>
      <c r="AI22" s="45"/>
      <c r="AJ22" s="45"/>
      <c r="AK22" s="45"/>
      <c r="AL22" s="45"/>
      <c r="AM22" s="45"/>
    </row>
    <row r="23" spans="1:39" ht="81">
      <c r="A23" s="49">
        <v>19</v>
      </c>
      <c r="B23" s="48" t="s">
        <v>68</v>
      </c>
      <c r="C23" s="49" t="s">
        <v>64</v>
      </c>
      <c r="D23" s="2" t="s">
        <v>65</v>
      </c>
      <c r="E23" s="48" t="s">
        <v>66</v>
      </c>
      <c r="F23" s="51">
        <v>100000</v>
      </c>
      <c r="G23" s="51">
        <f t="shared" si="2"/>
        <v>0</v>
      </c>
      <c r="H23" s="51">
        <f t="shared" si="0"/>
        <v>0</v>
      </c>
      <c r="I23" s="52">
        <f t="shared" si="1"/>
        <v>100000</v>
      </c>
      <c r="J23" s="13"/>
      <c r="K23" s="28"/>
      <c r="L23" s="48" t="s">
        <v>150</v>
      </c>
      <c r="M23" s="46" t="s">
        <v>67</v>
      </c>
      <c r="N23" s="9"/>
      <c r="O23" s="20"/>
      <c r="P23" s="11"/>
      <c r="Q23" s="11"/>
      <c r="R23" s="11"/>
      <c r="S23" s="11"/>
      <c r="T23" s="11"/>
      <c r="U23" s="11"/>
      <c r="V23" s="11"/>
      <c r="W23" s="11"/>
      <c r="X23" s="11"/>
      <c r="Y23" s="11"/>
      <c r="Z23" s="11"/>
      <c r="AA23" s="11"/>
      <c r="AB23" s="45"/>
      <c r="AC23" s="45"/>
      <c r="AD23" s="45"/>
      <c r="AE23" s="45"/>
      <c r="AF23" s="45"/>
      <c r="AG23" s="45"/>
      <c r="AH23" s="45"/>
      <c r="AI23" s="45"/>
      <c r="AJ23" s="45"/>
      <c r="AK23" s="45"/>
      <c r="AL23" s="45"/>
      <c r="AM23" s="45"/>
    </row>
    <row r="24" spans="1:39" ht="129">
      <c r="A24" s="49">
        <v>20</v>
      </c>
      <c r="B24" s="58" t="s">
        <v>164</v>
      </c>
      <c r="C24" s="49" t="s">
        <v>161</v>
      </c>
      <c r="D24" s="2" t="s">
        <v>160</v>
      </c>
      <c r="E24" s="48" t="s">
        <v>162</v>
      </c>
      <c r="F24" s="51">
        <v>120000</v>
      </c>
      <c r="G24" s="51">
        <f t="shared" si="2"/>
        <v>0</v>
      </c>
      <c r="H24" s="51">
        <f>SUM(P24:AA24)</f>
        <v>0</v>
      </c>
      <c r="I24" s="52">
        <f>F24-H24</f>
        <v>120000</v>
      </c>
      <c r="J24" s="13" t="s">
        <v>163</v>
      </c>
      <c r="K24" s="28"/>
      <c r="L24" s="48"/>
      <c r="M24" s="46" t="s">
        <v>127</v>
      </c>
      <c r="N24" s="9"/>
      <c r="O24" s="20"/>
      <c r="P24" s="11"/>
      <c r="Q24" s="11"/>
      <c r="R24" s="11"/>
      <c r="S24" s="11"/>
      <c r="T24" s="11"/>
      <c r="U24" s="11"/>
      <c r="V24" s="11"/>
      <c r="W24" s="11"/>
      <c r="X24" s="11"/>
      <c r="Y24" s="11"/>
      <c r="Z24" s="11"/>
      <c r="AA24" s="11"/>
      <c r="AB24" s="45"/>
      <c r="AC24" s="45"/>
      <c r="AD24" s="45"/>
      <c r="AE24" s="45"/>
      <c r="AF24" s="45"/>
      <c r="AG24" s="45"/>
      <c r="AH24" s="45"/>
      <c r="AI24" s="45"/>
      <c r="AJ24" s="45"/>
      <c r="AK24" s="45"/>
      <c r="AL24" s="45"/>
      <c r="AM24" s="45"/>
    </row>
    <row r="25" spans="1:27" s="40" customFormat="1" ht="177.75">
      <c r="A25" s="49">
        <v>21</v>
      </c>
      <c r="B25" s="50" t="s">
        <v>115</v>
      </c>
      <c r="C25" s="23" t="s">
        <v>111</v>
      </c>
      <c r="D25" s="24" t="s">
        <v>112</v>
      </c>
      <c r="E25" s="22" t="s">
        <v>113</v>
      </c>
      <c r="F25" s="53">
        <v>40041</v>
      </c>
      <c r="G25" s="51">
        <f t="shared" si="2"/>
        <v>0</v>
      </c>
      <c r="H25" s="51">
        <f>SUM(P25:AA25)</f>
        <v>0</v>
      </c>
      <c r="I25" s="52">
        <f>F25-H25</f>
        <v>40041</v>
      </c>
      <c r="J25" s="32" t="s">
        <v>114</v>
      </c>
      <c r="K25" s="29"/>
      <c r="L25" s="48" t="s">
        <v>151</v>
      </c>
      <c r="M25" s="39" t="s">
        <v>51</v>
      </c>
      <c r="N25" s="25"/>
      <c r="O25" s="26"/>
      <c r="P25" s="27"/>
      <c r="Q25" s="27"/>
      <c r="R25" s="27"/>
      <c r="S25" s="27"/>
      <c r="T25" s="27"/>
      <c r="U25" s="27"/>
      <c r="V25" s="27"/>
      <c r="W25" s="27"/>
      <c r="X25" s="27"/>
      <c r="Y25" s="27"/>
      <c r="Z25" s="27"/>
      <c r="AA25" s="27"/>
    </row>
    <row r="26" spans="1:27" s="37" customFormat="1" ht="24.75" customHeight="1">
      <c r="A26" s="14"/>
      <c r="B26" s="15" t="s">
        <v>1</v>
      </c>
      <c r="C26" s="16"/>
      <c r="D26" s="17"/>
      <c r="E26" s="17"/>
      <c r="F26" s="18">
        <f>SUM(F5:F25)</f>
        <v>1791882</v>
      </c>
      <c r="G26" s="18">
        <f>SUM(G5:G25)</f>
        <v>913819</v>
      </c>
      <c r="H26" s="18">
        <f>SUM(H5:H25)</f>
        <v>913819</v>
      </c>
      <c r="I26" s="18">
        <f>SUM(I5:I25)</f>
        <v>878063</v>
      </c>
      <c r="J26" s="19"/>
      <c r="K26" s="30"/>
      <c r="L26" s="41"/>
      <c r="M26" s="47"/>
      <c r="N26" s="33"/>
      <c r="O26" s="21"/>
      <c r="P26" s="12"/>
      <c r="Q26" s="12"/>
      <c r="R26" s="12"/>
      <c r="S26" s="12"/>
      <c r="T26" s="12"/>
      <c r="U26" s="12"/>
      <c r="V26" s="12"/>
      <c r="W26" s="12"/>
      <c r="X26" s="12"/>
      <c r="Y26" s="12"/>
      <c r="Z26" s="12"/>
      <c r="AA26" s="12"/>
    </row>
    <row r="27" spans="1:10" ht="6" customHeight="1">
      <c r="A27" s="3"/>
      <c r="B27" s="4"/>
      <c r="C27" s="5"/>
      <c r="D27" s="42"/>
      <c r="E27" s="4"/>
      <c r="F27" s="4"/>
      <c r="G27" s="4"/>
      <c r="H27" s="4"/>
      <c r="I27" s="4"/>
      <c r="J27" s="5"/>
    </row>
    <row r="28" spans="1:7" ht="15.75" hidden="1">
      <c r="A28" s="97" t="s">
        <v>52</v>
      </c>
      <c r="B28" s="97"/>
      <c r="C28" s="97"/>
      <c r="D28" s="97"/>
      <c r="E28" s="97"/>
      <c r="F28" s="97"/>
      <c r="G28" s="97"/>
    </row>
    <row r="29" spans="1:7" ht="15.75" hidden="1">
      <c r="A29" s="98" t="s">
        <v>53</v>
      </c>
      <c r="B29" s="98"/>
      <c r="C29" s="98"/>
      <c r="D29" s="98"/>
      <c r="E29" s="98"/>
      <c r="F29" s="98"/>
      <c r="G29" s="98"/>
    </row>
    <row r="30" spans="1:7" ht="15.75" hidden="1">
      <c r="A30" s="87" t="s">
        <v>54</v>
      </c>
      <c r="B30" s="87"/>
      <c r="C30" s="87"/>
      <c r="D30" s="87"/>
      <c r="E30" s="87"/>
      <c r="F30" s="87"/>
      <c r="G30" s="87"/>
    </row>
    <row r="31" spans="1:27" s="6" customFormat="1" ht="15.75" hidden="1">
      <c r="A31" s="87" t="s">
        <v>55</v>
      </c>
      <c r="B31" s="87"/>
      <c r="C31" s="87"/>
      <c r="D31" s="87"/>
      <c r="E31" s="87"/>
      <c r="F31" s="87"/>
      <c r="G31" s="87"/>
      <c r="J31" s="8"/>
      <c r="K31" s="31"/>
      <c r="L31" s="38"/>
      <c r="M31" s="43"/>
      <c r="N31" s="43"/>
      <c r="O31" s="44"/>
      <c r="P31" s="45"/>
      <c r="Q31" s="45"/>
      <c r="R31" s="45"/>
      <c r="S31" s="45"/>
      <c r="T31" s="45"/>
      <c r="U31" s="45"/>
      <c r="V31" s="45"/>
      <c r="W31" s="45"/>
      <c r="X31" s="45"/>
      <c r="Y31" s="45"/>
      <c r="Z31" s="45"/>
      <c r="AA31" s="45"/>
    </row>
    <row r="32" spans="1:27" s="6" customFormat="1" ht="19.5">
      <c r="A32" s="91" t="s">
        <v>56</v>
      </c>
      <c r="B32" s="91"/>
      <c r="C32" s="91"/>
      <c r="D32" s="7"/>
      <c r="E32" s="92" t="s">
        <v>57</v>
      </c>
      <c r="F32" s="92"/>
      <c r="G32" s="92"/>
      <c r="J32" s="8"/>
      <c r="K32" s="31"/>
      <c r="L32" s="38"/>
      <c r="M32" s="43"/>
      <c r="N32" s="43"/>
      <c r="O32" s="44"/>
      <c r="P32" s="45"/>
      <c r="Q32" s="45"/>
      <c r="R32" s="45"/>
      <c r="S32" s="45"/>
      <c r="T32" s="45"/>
      <c r="U32" s="45"/>
      <c r="V32" s="45"/>
      <c r="W32" s="45"/>
      <c r="X32" s="45"/>
      <c r="Y32" s="45"/>
      <c r="Z32" s="45"/>
      <c r="AA32" s="45"/>
    </row>
  </sheetData>
  <sheetProtection/>
  <autoFilter ref="A4:AA26"/>
  <mergeCells count="26">
    <mergeCell ref="A1:L1"/>
    <mergeCell ref="A2:L2"/>
    <mergeCell ref="A3:A4"/>
    <mergeCell ref="B3:B4"/>
    <mergeCell ref="C3:C4"/>
    <mergeCell ref="D3:D4"/>
    <mergeCell ref="P3:AA3"/>
    <mergeCell ref="B11:B12"/>
    <mergeCell ref="G3:H3"/>
    <mergeCell ref="I3:I4"/>
    <mergeCell ref="N3:N4"/>
    <mergeCell ref="O3:O4"/>
    <mergeCell ref="B13:B14"/>
    <mergeCell ref="E13:E14"/>
    <mergeCell ref="J3:J4"/>
    <mergeCell ref="K3:K4"/>
    <mergeCell ref="L3:L4"/>
    <mergeCell ref="M3:M4"/>
    <mergeCell ref="E3:E4"/>
    <mergeCell ref="F3:F4"/>
    <mergeCell ref="A32:C32"/>
    <mergeCell ref="E32:G32"/>
    <mergeCell ref="A28:G28"/>
    <mergeCell ref="A29:G29"/>
    <mergeCell ref="A30:G30"/>
    <mergeCell ref="A31:G31"/>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2"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M117"/>
  <sheetViews>
    <sheetView view="pageBreakPreview" zoomScaleSheetLayoutView="100" zoomScalePageLayoutView="0" workbookViewId="0" topLeftCell="A1">
      <pane xSplit="3" ySplit="4" topLeftCell="D94" activePane="bottomRight" state="frozen"/>
      <selection pane="topLeft" activeCell="A1" sqref="A1"/>
      <selection pane="topRight" activeCell="D1" sqref="D1"/>
      <selection pane="bottomLeft" activeCell="A5" sqref="A5"/>
      <selection pane="bottomRight" activeCell="B37" sqref="B37"/>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4" width="9.00390625" style="45" hidden="1" customWidth="1"/>
    <col min="25" max="25" width="10.50390625" style="45" hidden="1" customWidth="1"/>
    <col min="26" max="26" width="11.625" style="45" bestFit="1" customWidth="1"/>
    <col min="27" max="27" width="9.00390625" style="45" customWidth="1"/>
    <col min="28" max="36" width="9.00390625" style="38" customWidth="1"/>
    <col min="37" max="38" width="9.375" style="38" bestFit="1" customWidth="1"/>
    <col min="39"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490</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Z5</f>
        <v>0</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96.75">
      <c r="A6" s="49">
        <v>2</v>
      </c>
      <c r="B6" s="48" t="s">
        <v>81</v>
      </c>
      <c r="C6" s="49" t="s">
        <v>77</v>
      </c>
      <c r="D6" s="2" t="s">
        <v>80</v>
      </c>
      <c r="E6" s="48" t="s">
        <v>78</v>
      </c>
      <c r="F6" s="51">
        <f>30630</f>
        <v>30630</v>
      </c>
      <c r="G6" s="51">
        <f aca="true" t="shared" si="0" ref="G6:G69">Z6</f>
        <v>0</v>
      </c>
      <c r="H6" s="51">
        <f aca="true" t="shared" si="1" ref="H6:H69">SUM(P6:AA6)</f>
        <v>30630</v>
      </c>
      <c r="I6" s="52">
        <f aca="true" t="shared" si="2" ref="I6:I69">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0</v>
      </c>
      <c r="H7" s="51">
        <f t="shared" si="1"/>
        <v>295319</v>
      </c>
      <c r="I7" s="52">
        <f t="shared" si="2"/>
        <v>0</v>
      </c>
      <c r="J7" s="49" t="s">
        <v>358</v>
      </c>
      <c r="K7" s="28">
        <v>44400</v>
      </c>
      <c r="L7" s="48"/>
      <c r="M7" s="46" t="s">
        <v>44</v>
      </c>
      <c r="N7" s="32"/>
      <c r="O7" s="20"/>
      <c r="P7" s="11"/>
      <c r="Q7" s="11"/>
      <c r="R7" s="11"/>
      <c r="S7" s="11"/>
      <c r="T7" s="11"/>
      <c r="U7" s="11">
        <f>58815-8685</f>
        <v>50130</v>
      </c>
      <c r="V7" s="11">
        <v>133093</v>
      </c>
      <c r="W7" s="11">
        <v>112096</v>
      </c>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v>44447</v>
      </c>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0</v>
      </c>
      <c r="H11" s="51">
        <f t="shared" si="1"/>
        <v>705712</v>
      </c>
      <c r="I11" s="52">
        <f t="shared" si="2"/>
        <v>0</v>
      </c>
      <c r="J11" s="54" t="s">
        <v>62</v>
      </c>
      <c r="K11" s="28">
        <v>44406</v>
      </c>
      <c r="L11" s="48" t="s">
        <v>140</v>
      </c>
      <c r="M11" s="46" t="s">
        <v>46</v>
      </c>
      <c r="N11" s="32"/>
      <c r="O11" s="20"/>
      <c r="P11" s="11">
        <v>16338</v>
      </c>
      <c r="Q11" s="11">
        <v>92430</v>
      </c>
      <c r="R11" s="11">
        <v>16338</v>
      </c>
      <c r="S11" s="11">
        <v>159700</v>
      </c>
      <c r="T11" s="11">
        <v>111545</v>
      </c>
      <c r="U11" s="11">
        <v>128619</v>
      </c>
      <c r="V11" s="11">
        <v>77563</v>
      </c>
      <c r="W11" s="11">
        <v>103179</v>
      </c>
      <c r="X11" s="11"/>
      <c r="Y11" s="11"/>
      <c r="Z11" s="11"/>
      <c r="AA11" s="11"/>
    </row>
    <row r="12" spans="1:27" ht="210">
      <c r="A12" s="49">
        <v>8</v>
      </c>
      <c r="B12" s="48" t="s">
        <v>373</v>
      </c>
      <c r="C12" s="49" t="s">
        <v>74</v>
      </c>
      <c r="D12" s="2" t="s">
        <v>285</v>
      </c>
      <c r="E12" s="20" t="s">
        <v>284</v>
      </c>
      <c r="F12" s="51">
        <f>78075+373780</f>
        <v>451855</v>
      </c>
      <c r="G12" s="51">
        <f t="shared" si="0"/>
        <v>0</v>
      </c>
      <c r="H12" s="51">
        <f t="shared" si="1"/>
        <v>451855</v>
      </c>
      <c r="I12" s="52">
        <f t="shared" si="2"/>
        <v>0</v>
      </c>
      <c r="J12" s="54" t="s">
        <v>62</v>
      </c>
      <c r="K12" s="28">
        <v>44410</v>
      </c>
      <c r="L12" s="48" t="s">
        <v>411</v>
      </c>
      <c r="M12" s="46" t="s">
        <v>46</v>
      </c>
      <c r="N12" s="32"/>
      <c r="O12" s="20"/>
      <c r="P12" s="11">
        <v>45266</v>
      </c>
      <c r="Q12" s="11"/>
      <c r="R12" s="11">
        <v>9253</v>
      </c>
      <c r="S12" s="11">
        <v>9253</v>
      </c>
      <c r="T12" s="11">
        <v>303482</v>
      </c>
      <c r="U12" s="11">
        <v>54519</v>
      </c>
      <c r="V12" s="11">
        <v>9253</v>
      </c>
      <c r="W12" s="11">
        <v>11576</v>
      </c>
      <c r="X12" s="11">
        <v>9253</v>
      </c>
      <c r="Y12" s="11"/>
      <c r="Z12" s="11"/>
      <c r="AA12" s="11"/>
    </row>
    <row r="13" spans="1:27" ht="324">
      <c r="A13" s="49">
        <v>9</v>
      </c>
      <c r="B13" s="48" t="s">
        <v>198</v>
      </c>
      <c r="C13" s="49" t="s">
        <v>92</v>
      </c>
      <c r="D13" s="2" t="s">
        <v>197</v>
      </c>
      <c r="E13" s="2" t="s">
        <v>199</v>
      </c>
      <c r="F13" s="51">
        <f>9025+329000</f>
        <v>338025</v>
      </c>
      <c r="G13" s="51">
        <f t="shared" si="0"/>
        <v>0</v>
      </c>
      <c r="H13" s="51">
        <f t="shared" si="1"/>
        <v>338025</v>
      </c>
      <c r="I13" s="52">
        <f t="shared" si="2"/>
        <v>0</v>
      </c>
      <c r="J13" s="54" t="s">
        <v>95</v>
      </c>
      <c r="K13" s="28">
        <v>44407</v>
      </c>
      <c r="L13" s="48" t="s">
        <v>141</v>
      </c>
      <c r="M13" s="46" t="s">
        <v>45</v>
      </c>
      <c r="N13" s="32"/>
      <c r="O13" s="20"/>
      <c r="P13" s="11">
        <v>8545</v>
      </c>
      <c r="Q13" s="11"/>
      <c r="R13" s="11"/>
      <c r="S13" s="11">
        <v>62473</v>
      </c>
      <c r="T13" s="11">
        <v>76042</v>
      </c>
      <c r="U13" s="11">
        <v>18288</v>
      </c>
      <c r="V13" s="11">
        <v>18320</v>
      </c>
      <c r="W13" s="11">
        <v>154357</v>
      </c>
      <c r="X13" s="11"/>
      <c r="Y13" s="11"/>
      <c r="Z13" s="11"/>
      <c r="AA13" s="11"/>
    </row>
    <row r="14" spans="1:27" ht="101.25" customHeight="1">
      <c r="A14" s="49">
        <v>10</v>
      </c>
      <c r="B14" s="99"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100"/>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101" t="s">
        <v>117</v>
      </c>
      <c r="C16" s="49" t="s">
        <v>58</v>
      </c>
      <c r="D16" s="2" t="s">
        <v>118</v>
      </c>
      <c r="E16" s="101" t="s">
        <v>120</v>
      </c>
      <c r="F16" s="51">
        <v>20781</v>
      </c>
      <c r="G16" s="51">
        <f t="shared" si="0"/>
        <v>0</v>
      </c>
      <c r="H16" s="51">
        <f t="shared" si="1"/>
        <v>20781</v>
      </c>
      <c r="I16" s="52">
        <f t="shared" si="2"/>
        <v>0</v>
      </c>
      <c r="J16" s="57" t="s">
        <v>116</v>
      </c>
      <c r="K16" s="28">
        <v>44491</v>
      </c>
      <c r="L16" s="48" t="s">
        <v>205</v>
      </c>
      <c r="M16" s="46" t="s">
        <v>47</v>
      </c>
      <c r="N16" s="32"/>
      <c r="O16" s="20"/>
      <c r="P16" s="11"/>
      <c r="Q16" s="11"/>
      <c r="R16" s="11"/>
      <c r="S16" s="11"/>
      <c r="T16" s="11"/>
      <c r="U16" s="11"/>
      <c r="V16" s="11"/>
      <c r="W16" s="11"/>
      <c r="X16" s="11"/>
      <c r="Y16" s="11">
        <v>20781</v>
      </c>
      <c r="Z16" s="11"/>
      <c r="AA16" s="11"/>
    </row>
    <row r="17" spans="1:27" ht="48">
      <c r="A17" s="49">
        <v>13</v>
      </c>
      <c r="B17" s="102"/>
      <c r="C17" s="49" t="s">
        <v>58</v>
      </c>
      <c r="D17" s="2" t="s">
        <v>119</v>
      </c>
      <c r="E17" s="102"/>
      <c r="F17" s="51">
        <v>5000</v>
      </c>
      <c r="G17" s="51">
        <f t="shared" si="0"/>
        <v>0</v>
      </c>
      <c r="H17" s="51">
        <f t="shared" si="1"/>
        <v>5000</v>
      </c>
      <c r="I17" s="52">
        <f t="shared" si="2"/>
        <v>0</v>
      </c>
      <c r="J17" s="57" t="s">
        <v>116</v>
      </c>
      <c r="K17" s="28">
        <v>44491</v>
      </c>
      <c r="L17" s="48"/>
      <c r="M17" s="46" t="s">
        <v>47</v>
      </c>
      <c r="N17" s="32"/>
      <c r="O17" s="20"/>
      <c r="P17" s="11"/>
      <c r="Q17" s="11"/>
      <c r="R17" s="11"/>
      <c r="S17" s="11"/>
      <c r="T17" s="11"/>
      <c r="U17" s="11"/>
      <c r="V17" s="11"/>
      <c r="W17" s="11"/>
      <c r="X17" s="11"/>
      <c r="Y17" s="11">
        <v>5000</v>
      </c>
      <c r="Z17" s="11"/>
      <c r="AA17" s="11"/>
    </row>
    <row r="18" spans="1:27" ht="177.7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0</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226.5">
      <c r="A20" s="49">
        <v>16</v>
      </c>
      <c r="B20" s="48" t="s">
        <v>400</v>
      </c>
      <c r="C20" s="49" t="s">
        <v>76</v>
      </c>
      <c r="D20" s="2" t="s">
        <v>436</v>
      </c>
      <c r="E20" s="48" t="s">
        <v>437</v>
      </c>
      <c r="F20" s="51">
        <f>5760+5760</f>
        <v>11520</v>
      </c>
      <c r="G20" s="51">
        <f t="shared" si="0"/>
        <v>0</v>
      </c>
      <c r="H20" s="51">
        <f t="shared" si="1"/>
        <v>11520</v>
      </c>
      <c r="I20" s="52">
        <f t="shared" si="2"/>
        <v>0</v>
      </c>
      <c r="J20" s="54">
        <v>1100731</v>
      </c>
      <c r="K20" s="28">
        <v>44468</v>
      </c>
      <c r="L20" s="48"/>
      <c r="M20" s="46" t="s">
        <v>46</v>
      </c>
      <c r="N20" s="32"/>
      <c r="O20" s="20"/>
      <c r="P20" s="11"/>
      <c r="Q20" s="11"/>
      <c r="R20" s="11"/>
      <c r="S20" s="11"/>
      <c r="T20" s="11"/>
      <c r="U20" s="11"/>
      <c r="V20" s="11"/>
      <c r="W20" s="11"/>
      <c r="X20" s="11">
        <v>11520</v>
      </c>
      <c r="Y20" s="11"/>
      <c r="Z20" s="11"/>
      <c r="AA20" s="11"/>
    </row>
    <row r="21" spans="1:27" ht="96.75">
      <c r="A21" s="49">
        <v>17</v>
      </c>
      <c r="B21" s="48" t="s">
        <v>388</v>
      </c>
      <c r="C21" s="49" t="s">
        <v>76</v>
      </c>
      <c r="D21" s="2" t="s">
        <v>386</v>
      </c>
      <c r="E21" s="48" t="s">
        <v>387</v>
      </c>
      <c r="F21" s="51">
        <v>800</v>
      </c>
      <c r="G21" s="51">
        <f t="shared" si="0"/>
        <v>0</v>
      </c>
      <c r="H21" s="51">
        <f t="shared" si="1"/>
        <v>800</v>
      </c>
      <c r="I21" s="52">
        <f t="shared" si="2"/>
        <v>0</v>
      </c>
      <c r="J21" s="54">
        <v>1100731</v>
      </c>
      <c r="K21" s="28">
        <v>44412</v>
      </c>
      <c r="L21" s="48"/>
      <c r="M21" s="46" t="s">
        <v>46</v>
      </c>
      <c r="N21" s="32"/>
      <c r="O21" s="20"/>
      <c r="P21" s="11"/>
      <c r="Q21" s="11"/>
      <c r="R21" s="11"/>
      <c r="S21" s="11"/>
      <c r="T21" s="11"/>
      <c r="U21" s="11"/>
      <c r="V21" s="11"/>
      <c r="W21" s="11">
        <v>800</v>
      </c>
      <c r="X21" s="11"/>
      <c r="Y21" s="11"/>
      <c r="Z21" s="11"/>
      <c r="AA21" s="11"/>
    </row>
    <row r="22" spans="1:27" ht="64.5">
      <c r="A22" s="49">
        <v>18</v>
      </c>
      <c r="B22" s="48" t="s">
        <v>90</v>
      </c>
      <c r="C22" s="49" t="s">
        <v>87</v>
      </c>
      <c r="D22" s="2" t="s">
        <v>88</v>
      </c>
      <c r="E22" s="48" t="s">
        <v>89</v>
      </c>
      <c r="F22" s="51">
        <v>4000</v>
      </c>
      <c r="G22" s="51">
        <f t="shared" si="0"/>
        <v>0</v>
      </c>
      <c r="H22" s="51">
        <f t="shared" si="1"/>
        <v>4000</v>
      </c>
      <c r="I22" s="52">
        <f t="shared" si="2"/>
        <v>0</v>
      </c>
      <c r="J22" s="56" t="s">
        <v>91</v>
      </c>
      <c r="K22" s="28">
        <v>44357</v>
      </c>
      <c r="L22" s="48" t="s">
        <v>148</v>
      </c>
      <c r="M22" s="46" t="s">
        <v>46</v>
      </c>
      <c r="N22" s="32"/>
      <c r="O22" s="20"/>
      <c r="P22" s="11"/>
      <c r="Q22" s="11"/>
      <c r="R22" s="11"/>
      <c r="S22" s="11"/>
      <c r="T22" s="11"/>
      <c r="U22" s="11">
        <v>4000</v>
      </c>
      <c r="V22" s="11"/>
      <c r="W22" s="11"/>
      <c r="X22" s="11"/>
      <c r="Y22" s="11"/>
      <c r="Z22" s="11"/>
      <c r="AA22" s="11"/>
    </row>
    <row r="23" spans="1:27" ht="96.75">
      <c r="A23" s="49">
        <v>19</v>
      </c>
      <c r="B23" s="48" t="s">
        <v>425</v>
      </c>
      <c r="C23" s="49" t="s">
        <v>421</v>
      </c>
      <c r="D23" s="2" t="s">
        <v>424</v>
      </c>
      <c r="E23" s="48" t="s">
        <v>423</v>
      </c>
      <c r="F23" s="51">
        <v>60828</v>
      </c>
      <c r="G23" s="51">
        <f t="shared" si="0"/>
        <v>0</v>
      </c>
      <c r="H23" s="51">
        <f t="shared" si="1"/>
        <v>33084</v>
      </c>
      <c r="I23" s="52">
        <f t="shared" si="2"/>
        <v>27744</v>
      </c>
      <c r="J23" s="54" t="s">
        <v>422</v>
      </c>
      <c r="K23" s="28"/>
      <c r="L23" s="48"/>
      <c r="M23" s="46" t="s">
        <v>44</v>
      </c>
      <c r="N23" s="32"/>
      <c r="O23" s="20"/>
      <c r="P23" s="11"/>
      <c r="Q23" s="11"/>
      <c r="R23" s="11"/>
      <c r="S23" s="11"/>
      <c r="T23" s="11"/>
      <c r="U23" s="11"/>
      <c r="V23" s="11"/>
      <c r="W23" s="11"/>
      <c r="X23" s="11"/>
      <c r="Y23" s="11">
        <v>33084</v>
      </c>
      <c r="Z23" s="11"/>
      <c r="AA23" s="11"/>
    </row>
    <row r="24" spans="1:27" ht="81">
      <c r="A24" s="49">
        <v>20</v>
      </c>
      <c r="B24" s="48" t="s">
        <v>520</v>
      </c>
      <c r="C24" s="49" t="s">
        <v>421</v>
      </c>
      <c r="D24" s="2" t="s">
        <v>518</v>
      </c>
      <c r="E24" s="48" t="s">
        <v>519</v>
      </c>
      <c r="F24" s="51">
        <v>227283</v>
      </c>
      <c r="G24" s="51">
        <f t="shared" si="0"/>
        <v>0</v>
      </c>
      <c r="H24" s="51">
        <f t="shared" si="1"/>
        <v>0</v>
      </c>
      <c r="I24" s="52">
        <f t="shared" si="2"/>
        <v>227283</v>
      </c>
      <c r="J24" s="54">
        <v>11101</v>
      </c>
      <c r="K24" s="28"/>
      <c r="L24" s="48"/>
      <c r="M24" s="46" t="s">
        <v>44</v>
      </c>
      <c r="N24" s="32"/>
      <c r="O24" s="20"/>
      <c r="P24" s="11"/>
      <c r="Q24" s="11"/>
      <c r="R24" s="11"/>
      <c r="S24" s="11"/>
      <c r="T24" s="11"/>
      <c r="U24" s="11"/>
      <c r="V24" s="11"/>
      <c r="W24" s="11"/>
      <c r="X24" s="11"/>
      <c r="Y24" s="11"/>
      <c r="Z24" s="11"/>
      <c r="AA24" s="11"/>
    </row>
    <row r="25" spans="1:27" ht="81">
      <c r="A25" s="49">
        <v>21</v>
      </c>
      <c r="B25" s="48" t="s">
        <v>405</v>
      </c>
      <c r="C25" s="49" t="s">
        <v>401</v>
      </c>
      <c r="D25" s="2" t="s">
        <v>402</v>
      </c>
      <c r="E25" s="48" t="s">
        <v>403</v>
      </c>
      <c r="F25" s="51">
        <v>386145</v>
      </c>
      <c r="G25" s="51">
        <f t="shared" si="0"/>
        <v>99047</v>
      </c>
      <c r="H25" s="51">
        <f t="shared" si="1"/>
        <v>266957</v>
      </c>
      <c r="I25" s="52">
        <f t="shared" si="2"/>
        <v>119188</v>
      </c>
      <c r="J25" s="56" t="s">
        <v>404</v>
      </c>
      <c r="K25" s="28"/>
      <c r="L25" s="48"/>
      <c r="M25" s="46" t="s">
        <v>46</v>
      </c>
      <c r="N25" s="32"/>
      <c r="O25" s="20"/>
      <c r="P25" s="11"/>
      <c r="Q25" s="11"/>
      <c r="R25" s="11"/>
      <c r="S25" s="11"/>
      <c r="T25" s="11"/>
      <c r="U25" s="11"/>
      <c r="V25" s="11"/>
      <c r="W25" s="11"/>
      <c r="X25" s="11">
        <v>32675</v>
      </c>
      <c r="Y25" s="11">
        <v>135235</v>
      </c>
      <c r="Z25" s="11">
        <v>99047</v>
      </c>
      <c r="AA25" s="11"/>
    </row>
    <row r="26" spans="1:27" ht="64.5">
      <c r="A26" s="49">
        <v>22</v>
      </c>
      <c r="B26" s="48" t="s">
        <v>418</v>
      </c>
      <c r="C26" s="49" t="s">
        <v>415</v>
      </c>
      <c r="D26" s="2" t="s">
        <v>416</v>
      </c>
      <c r="E26" s="48" t="s">
        <v>417</v>
      </c>
      <c r="F26" s="51">
        <v>47500</v>
      </c>
      <c r="G26" s="51">
        <f t="shared" si="0"/>
        <v>0</v>
      </c>
      <c r="H26" s="51">
        <f t="shared" si="1"/>
        <v>47500</v>
      </c>
      <c r="I26" s="52">
        <f t="shared" si="2"/>
        <v>0</v>
      </c>
      <c r="J26" s="62">
        <v>1110120</v>
      </c>
      <c r="K26" s="28"/>
      <c r="L26" s="48"/>
      <c r="M26" s="46" t="s">
        <v>281</v>
      </c>
      <c r="N26" s="32"/>
      <c r="O26" s="20"/>
      <c r="P26" s="11"/>
      <c r="Q26" s="11"/>
      <c r="R26" s="11"/>
      <c r="S26" s="11"/>
      <c r="T26" s="11"/>
      <c r="U26" s="11"/>
      <c r="V26" s="11"/>
      <c r="W26" s="11"/>
      <c r="X26" s="11">
        <v>47500</v>
      </c>
      <c r="Y26" s="11"/>
      <c r="Z26" s="11"/>
      <c r="AA26" s="11"/>
    </row>
    <row r="27" spans="1:27" ht="307.5">
      <c r="A27" s="49">
        <v>23</v>
      </c>
      <c r="B27" s="48" t="s">
        <v>459</v>
      </c>
      <c r="C27" s="49" t="s">
        <v>456</v>
      </c>
      <c r="D27" s="2" t="s">
        <v>457</v>
      </c>
      <c r="E27" s="48" t="s">
        <v>458</v>
      </c>
      <c r="F27" s="51">
        <v>400000</v>
      </c>
      <c r="G27" s="51">
        <f t="shared" si="0"/>
        <v>39700</v>
      </c>
      <c r="H27" s="51">
        <f t="shared" si="1"/>
        <v>58079</v>
      </c>
      <c r="I27" s="52">
        <f t="shared" si="2"/>
        <v>341921</v>
      </c>
      <c r="J27" s="62">
        <v>1110731</v>
      </c>
      <c r="K27" s="28"/>
      <c r="L27" s="48"/>
      <c r="M27" s="46" t="s">
        <v>45</v>
      </c>
      <c r="N27" s="32"/>
      <c r="O27" s="20"/>
      <c r="P27" s="11"/>
      <c r="Q27" s="11"/>
      <c r="R27" s="11"/>
      <c r="S27" s="11"/>
      <c r="T27" s="11"/>
      <c r="U27" s="11"/>
      <c r="V27" s="11"/>
      <c r="W27" s="11"/>
      <c r="X27" s="11"/>
      <c r="Y27" s="11">
        <v>18379</v>
      </c>
      <c r="Z27" s="11">
        <v>39700</v>
      </c>
      <c r="AA27" s="11"/>
    </row>
    <row r="28" spans="1:27" ht="96.75">
      <c r="A28" s="49">
        <v>24</v>
      </c>
      <c r="B28" s="48" t="s">
        <v>159</v>
      </c>
      <c r="C28" s="49" t="s">
        <v>155</v>
      </c>
      <c r="D28" s="2" t="s">
        <v>156</v>
      </c>
      <c r="E28" s="48" t="s">
        <v>158</v>
      </c>
      <c r="F28" s="51">
        <v>4000</v>
      </c>
      <c r="G28" s="51">
        <f t="shared" si="0"/>
        <v>0</v>
      </c>
      <c r="H28" s="51">
        <f t="shared" si="1"/>
        <v>4000</v>
      </c>
      <c r="I28" s="52">
        <f t="shared" si="2"/>
        <v>0</v>
      </c>
      <c r="J28" s="56" t="s">
        <v>157</v>
      </c>
      <c r="K28" s="28">
        <v>44299</v>
      </c>
      <c r="L28" s="48"/>
      <c r="M28" s="46" t="s">
        <v>45</v>
      </c>
      <c r="N28" s="32"/>
      <c r="O28" s="20"/>
      <c r="P28" s="11"/>
      <c r="Q28" s="11"/>
      <c r="R28" s="11"/>
      <c r="S28" s="11">
        <v>4000</v>
      </c>
      <c r="T28" s="11"/>
      <c r="U28" s="11"/>
      <c r="V28" s="11"/>
      <c r="W28" s="11"/>
      <c r="X28" s="11"/>
      <c r="Y28" s="11"/>
      <c r="Z28" s="11"/>
      <c r="AA28" s="11"/>
    </row>
    <row r="29" spans="1:27" ht="356.25">
      <c r="A29" s="49">
        <v>25</v>
      </c>
      <c r="B29" s="48" t="s">
        <v>474</v>
      </c>
      <c r="C29" s="49" t="s">
        <v>471</v>
      </c>
      <c r="D29" s="2" t="s">
        <v>472</v>
      </c>
      <c r="E29" s="48" t="s">
        <v>473</v>
      </c>
      <c r="F29" s="51">
        <v>10000</v>
      </c>
      <c r="G29" s="51">
        <f t="shared" si="0"/>
        <v>0</v>
      </c>
      <c r="H29" s="51">
        <f t="shared" si="1"/>
        <v>0</v>
      </c>
      <c r="I29" s="52">
        <f t="shared" si="2"/>
        <v>10000</v>
      </c>
      <c r="J29" s="56"/>
      <c r="K29" s="28"/>
      <c r="L29" s="48"/>
      <c r="M29" s="46" t="s">
        <v>46</v>
      </c>
      <c r="N29" s="32"/>
      <c r="O29" s="20"/>
      <c r="P29" s="11"/>
      <c r="Q29" s="11"/>
      <c r="R29" s="11"/>
      <c r="S29" s="11"/>
      <c r="T29" s="11"/>
      <c r="U29" s="11"/>
      <c r="V29" s="11"/>
      <c r="W29" s="11"/>
      <c r="X29" s="11"/>
      <c r="Y29" s="11"/>
      <c r="Z29" s="11"/>
      <c r="AA29" s="11"/>
    </row>
    <row r="30" spans="1:27" ht="81">
      <c r="A30" s="49">
        <v>26</v>
      </c>
      <c r="B30" s="24"/>
      <c r="C30" s="49" t="s">
        <v>219</v>
      </c>
      <c r="D30" s="2" t="s">
        <v>253</v>
      </c>
      <c r="E30" s="24" t="s">
        <v>220</v>
      </c>
      <c r="F30" s="51">
        <v>381031</v>
      </c>
      <c r="G30" s="51">
        <f t="shared" si="0"/>
        <v>0</v>
      </c>
      <c r="H30" s="51">
        <f t="shared" si="1"/>
        <v>381031</v>
      </c>
      <c r="I30" s="52">
        <f t="shared" si="2"/>
        <v>0</v>
      </c>
      <c r="J30" s="56"/>
      <c r="K30" s="28">
        <v>44351</v>
      </c>
      <c r="L30" s="48"/>
      <c r="M30" s="46" t="s">
        <v>281</v>
      </c>
      <c r="N30" s="32"/>
      <c r="O30" s="20"/>
      <c r="P30" s="11"/>
      <c r="Q30" s="11"/>
      <c r="R30" s="11"/>
      <c r="S30" s="11"/>
      <c r="T30" s="11"/>
      <c r="U30" s="11">
        <v>381031</v>
      </c>
      <c r="V30" s="11"/>
      <c r="W30" s="11"/>
      <c r="X30" s="11"/>
      <c r="Y30" s="11"/>
      <c r="Z30" s="11"/>
      <c r="AA30" s="11"/>
    </row>
    <row r="31" spans="1:27" ht="81">
      <c r="A31" s="49">
        <v>27</v>
      </c>
      <c r="B31" s="24" t="s">
        <v>495</v>
      </c>
      <c r="C31" s="49" t="s">
        <v>492</v>
      </c>
      <c r="D31" s="2" t="s">
        <v>493</v>
      </c>
      <c r="E31" s="24" t="s">
        <v>494</v>
      </c>
      <c r="F31" s="51">
        <v>435210</v>
      </c>
      <c r="G31" s="51">
        <f t="shared" si="0"/>
        <v>0</v>
      </c>
      <c r="H31" s="51">
        <f t="shared" si="1"/>
        <v>0</v>
      </c>
      <c r="I31" s="52">
        <f t="shared" si="2"/>
        <v>435210</v>
      </c>
      <c r="J31" s="56"/>
      <c r="K31" s="28"/>
      <c r="L31" s="48"/>
      <c r="M31" s="46" t="s">
        <v>281</v>
      </c>
      <c r="N31" s="32"/>
      <c r="O31" s="20"/>
      <c r="P31" s="11"/>
      <c r="Q31" s="11"/>
      <c r="R31" s="11"/>
      <c r="S31" s="11"/>
      <c r="T31" s="11"/>
      <c r="U31" s="11"/>
      <c r="V31" s="11"/>
      <c r="W31" s="11"/>
      <c r="X31" s="11"/>
      <c r="Y31" s="11"/>
      <c r="Z31" s="11"/>
      <c r="AA31" s="11"/>
    </row>
    <row r="32" spans="1:27" ht="129">
      <c r="A32" s="49">
        <v>28</v>
      </c>
      <c r="B32" s="24" t="s">
        <v>372</v>
      </c>
      <c r="C32" s="49" t="s">
        <v>369</v>
      </c>
      <c r="D32" s="2" t="s">
        <v>370</v>
      </c>
      <c r="E32" s="24" t="s">
        <v>371</v>
      </c>
      <c r="F32" s="51">
        <v>6187</v>
      </c>
      <c r="G32" s="51">
        <f t="shared" si="0"/>
        <v>0</v>
      </c>
      <c r="H32" s="51">
        <f t="shared" si="1"/>
        <v>6187</v>
      </c>
      <c r="I32" s="52">
        <f t="shared" si="2"/>
        <v>0</v>
      </c>
      <c r="J32" s="62">
        <v>1100731</v>
      </c>
      <c r="K32" s="28">
        <v>44393</v>
      </c>
      <c r="L32" s="48"/>
      <c r="M32" s="46" t="s">
        <v>281</v>
      </c>
      <c r="N32" s="32"/>
      <c r="O32" s="20"/>
      <c r="P32" s="11"/>
      <c r="Q32" s="11"/>
      <c r="R32" s="11"/>
      <c r="S32" s="11"/>
      <c r="T32" s="11"/>
      <c r="U32" s="11">
        <v>5993</v>
      </c>
      <c r="V32" s="11">
        <v>194</v>
      </c>
      <c r="W32" s="11"/>
      <c r="X32" s="11"/>
      <c r="Y32" s="11"/>
      <c r="Z32" s="11"/>
      <c r="AA32" s="11"/>
    </row>
    <row r="33" spans="1:27" ht="64.5">
      <c r="A33" s="49">
        <v>29</v>
      </c>
      <c r="B33" s="48" t="s">
        <v>196</v>
      </c>
      <c r="C33" s="49" t="s">
        <v>193</v>
      </c>
      <c r="D33" s="2" t="s">
        <v>195</v>
      </c>
      <c r="E33" s="48" t="s">
        <v>194</v>
      </c>
      <c r="F33" s="51">
        <v>5000</v>
      </c>
      <c r="G33" s="51">
        <f t="shared" si="0"/>
        <v>0</v>
      </c>
      <c r="H33" s="51">
        <f t="shared" si="1"/>
        <v>5000</v>
      </c>
      <c r="I33" s="52">
        <f t="shared" si="2"/>
        <v>0</v>
      </c>
      <c r="J33" s="62">
        <v>1100530</v>
      </c>
      <c r="K33" s="28">
        <v>44316</v>
      </c>
      <c r="L33" s="48"/>
      <c r="M33" s="46" t="s">
        <v>46</v>
      </c>
      <c r="N33" s="32"/>
      <c r="O33" s="20"/>
      <c r="P33" s="11"/>
      <c r="Q33" s="11"/>
      <c r="R33" s="11"/>
      <c r="S33" s="11">
        <v>5000</v>
      </c>
      <c r="T33" s="11"/>
      <c r="U33" s="11"/>
      <c r="V33" s="11"/>
      <c r="W33" s="11"/>
      <c r="X33" s="11"/>
      <c r="Y33" s="11"/>
      <c r="Z33" s="11"/>
      <c r="AA33" s="11"/>
    </row>
    <row r="34" spans="1:27" ht="64.5">
      <c r="A34" s="49">
        <v>30</v>
      </c>
      <c r="B34" s="48" t="s">
        <v>335</v>
      </c>
      <c r="C34" s="49" t="s">
        <v>193</v>
      </c>
      <c r="D34" s="2" t="s">
        <v>333</v>
      </c>
      <c r="E34" s="48" t="s">
        <v>334</v>
      </c>
      <c r="F34" s="51">
        <v>1000</v>
      </c>
      <c r="G34" s="51">
        <f t="shared" si="0"/>
        <v>0</v>
      </c>
      <c r="H34" s="51">
        <f t="shared" si="1"/>
        <v>1000</v>
      </c>
      <c r="I34" s="52">
        <f t="shared" si="2"/>
        <v>0</v>
      </c>
      <c r="J34" s="62">
        <v>1100731</v>
      </c>
      <c r="K34" s="28"/>
      <c r="L34" s="48"/>
      <c r="M34" s="46" t="s">
        <v>46</v>
      </c>
      <c r="N34" s="32"/>
      <c r="O34" s="20"/>
      <c r="P34" s="11"/>
      <c r="Q34" s="11"/>
      <c r="R34" s="11"/>
      <c r="S34" s="11"/>
      <c r="T34" s="11"/>
      <c r="U34" s="11">
        <v>1000</v>
      </c>
      <c r="V34" s="11"/>
      <c r="W34" s="11"/>
      <c r="X34" s="11"/>
      <c r="Y34" s="11"/>
      <c r="Z34" s="11"/>
      <c r="AA34" s="11"/>
    </row>
    <row r="35" spans="1:27" ht="291">
      <c r="A35" s="49">
        <v>31</v>
      </c>
      <c r="B35" s="48" t="s">
        <v>374</v>
      </c>
      <c r="C35" s="49" t="s">
        <v>352</v>
      </c>
      <c r="D35" s="2" t="s">
        <v>353</v>
      </c>
      <c r="E35" s="48" t="s">
        <v>354</v>
      </c>
      <c r="F35" s="51">
        <v>233000</v>
      </c>
      <c r="G35" s="51">
        <f t="shared" si="0"/>
        <v>0</v>
      </c>
      <c r="H35" s="51">
        <f t="shared" si="1"/>
        <v>233000</v>
      </c>
      <c r="I35" s="52">
        <f t="shared" si="2"/>
        <v>0</v>
      </c>
      <c r="J35" s="62" t="s">
        <v>62</v>
      </c>
      <c r="K35" s="28">
        <v>44412</v>
      </c>
      <c r="L35" s="48"/>
      <c r="M35" s="46" t="s">
        <v>46</v>
      </c>
      <c r="N35" s="32"/>
      <c r="O35" s="20"/>
      <c r="P35" s="11"/>
      <c r="Q35" s="11"/>
      <c r="R35" s="11"/>
      <c r="S35" s="11"/>
      <c r="T35" s="11"/>
      <c r="U35" s="11">
        <v>85405</v>
      </c>
      <c r="V35" s="11">
        <v>61472</v>
      </c>
      <c r="W35" s="11">
        <v>86123</v>
      </c>
      <c r="X35" s="11"/>
      <c r="Y35" s="11"/>
      <c r="Z35" s="11"/>
      <c r="AA35" s="11"/>
    </row>
    <row r="36" spans="1:27" ht="162">
      <c r="A36" s="49">
        <v>32</v>
      </c>
      <c r="B36" s="48" t="s">
        <v>263</v>
      </c>
      <c r="C36" s="49" t="s">
        <v>260</v>
      </c>
      <c r="D36" s="2" t="s">
        <v>261</v>
      </c>
      <c r="E36" s="48" t="s">
        <v>262</v>
      </c>
      <c r="F36" s="51">
        <f>102927</f>
        <v>102927</v>
      </c>
      <c r="G36" s="51">
        <f t="shared" si="0"/>
        <v>0</v>
      </c>
      <c r="H36" s="51">
        <f t="shared" si="1"/>
        <v>102927</v>
      </c>
      <c r="I36" s="52">
        <f t="shared" si="2"/>
        <v>0</v>
      </c>
      <c r="J36" s="62"/>
      <c r="K36" s="28">
        <v>44410</v>
      </c>
      <c r="L36" s="48"/>
      <c r="M36" s="46" t="s">
        <v>46</v>
      </c>
      <c r="N36" s="32"/>
      <c r="O36" s="20"/>
      <c r="P36" s="11"/>
      <c r="Q36" s="11"/>
      <c r="R36" s="11"/>
      <c r="S36" s="11"/>
      <c r="T36" s="11">
        <v>30878</v>
      </c>
      <c r="U36" s="11">
        <v>41170</v>
      </c>
      <c r="V36" s="11">
        <v>14704</v>
      </c>
      <c r="W36" s="11">
        <v>16175</v>
      </c>
      <c r="X36" s="11"/>
      <c r="Y36" s="11"/>
      <c r="Z36" s="11"/>
      <c r="AA36" s="11"/>
    </row>
    <row r="37" spans="1:27" ht="210">
      <c r="A37" s="49">
        <v>33</v>
      </c>
      <c r="B37" s="48" t="s">
        <v>536</v>
      </c>
      <c r="C37" s="49" t="s">
        <v>533</v>
      </c>
      <c r="D37" s="2" t="s">
        <v>534</v>
      </c>
      <c r="E37" s="48" t="s">
        <v>535</v>
      </c>
      <c r="F37" s="51">
        <v>92634</v>
      </c>
      <c r="G37" s="51">
        <f t="shared" si="0"/>
        <v>0</v>
      </c>
      <c r="H37" s="51">
        <f t="shared" si="1"/>
        <v>0</v>
      </c>
      <c r="I37" s="52">
        <f t="shared" si="2"/>
        <v>92634</v>
      </c>
      <c r="J37" s="62">
        <v>1110731</v>
      </c>
      <c r="K37" s="28"/>
      <c r="L37" s="48"/>
      <c r="M37" s="46" t="s">
        <v>46</v>
      </c>
      <c r="N37" s="32"/>
      <c r="O37" s="20"/>
      <c r="P37" s="11"/>
      <c r="Q37" s="11"/>
      <c r="R37" s="11"/>
      <c r="S37" s="11"/>
      <c r="T37" s="11"/>
      <c r="U37" s="11"/>
      <c r="V37" s="11"/>
      <c r="W37" s="11"/>
      <c r="X37" s="11"/>
      <c r="Y37" s="11"/>
      <c r="Z37" s="11"/>
      <c r="AA37" s="11"/>
    </row>
    <row r="38" spans="1:27" ht="162">
      <c r="A38" s="49">
        <v>34</v>
      </c>
      <c r="B38" s="48" t="s">
        <v>249</v>
      </c>
      <c r="C38" s="49" t="s">
        <v>212</v>
      </c>
      <c r="D38" s="2" t="s">
        <v>213</v>
      </c>
      <c r="E38" s="48" t="s">
        <v>214</v>
      </c>
      <c r="F38" s="51">
        <v>50000</v>
      </c>
      <c r="G38" s="51">
        <f t="shared" si="0"/>
        <v>0</v>
      </c>
      <c r="H38" s="51">
        <f t="shared" si="1"/>
        <v>50000</v>
      </c>
      <c r="I38" s="52">
        <f t="shared" si="2"/>
        <v>0</v>
      </c>
      <c r="J38" s="62">
        <v>1100731</v>
      </c>
      <c r="K38" s="28">
        <v>44491</v>
      </c>
      <c r="L38" s="48"/>
      <c r="M38" s="46" t="s">
        <v>47</v>
      </c>
      <c r="N38" s="32"/>
      <c r="O38" s="20"/>
      <c r="P38" s="11"/>
      <c r="Q38" s="11"/>
      <c r="R38" s="11"/>
      <c r="S38" s="11"/>
      <c r="T38" s="11"/>
      <c r="U38" s="11"/>
      <c r="V38" s="11"/>
      <c r="W38" s="11"/>
      <c r="X38" s="11"/>
      <c r="Y38" s="11">
        <v>50000</v>
      </c>
      <c r="Z38" s="11"/>
      <c r="AA38" s="11"/>
    </row>
    <row r="39" spans="1:27" ht="145.5">
      <c r="A39" s="49">
        <v>35</v>
      </c>
      <c r="B39" s="48" t="s">
        <v>489</v>
      </c>
      <c r="C39" s="49" t="s">
        <v>486</v>
      </c>
      <c r="D39" s="2" t="s">
        <v>487</v>
      </c>
      <c r="E39" s="48" t="s">
        <v>488</v>
      </c>
      <c r="F39" s="51">
        <v>70000</v>
      </c>
      <c r="G39" s="51">
        <f t="shared" si="0"/>
        <v>0</v>
      </c>
      <c r="H39" s="51">
        <f t="shared" si="1"/>
        <v>0</v>
      </c>
      <c r="I39" s="52">
        <f t="shared" si="2"/>
        <v>70000</v>
      </c>
      <c r="J39" s="62">
        <v>1110731</v>
      </c>
      <c r="K39" s="28"/>
      <c r="L39" s="48"/>
      <c r="M39" s="46" t="s">
        <v>47</v>
      </c>
      <c r="N39" s="32"/>
      <c r="O39" s="20"/>
      <c r="P39" s="11"/>
      <c r="Q39" s="11"/>
      <c r="R39" s="11"/>
      <c r="S39" s="11"/>
      <c r="T39" s="11"/>
      <c r="U39" s="11"/>
      <c r="V39" s="11"/>
      <c r="W39" s="11"/>
      <c r="X39" s="11"/>
      <c r="Y39" s="11"/>
      <c r="Z39" s="11"/>
      <c r="AA39" s="11"/>
    </row>
    <row r="40" spans="1:27" ht="84.75" customHeight="1">
      <c r="A40" s="49">
        <v>36</v>
      </c>
      <c r="B40" s="101" t="s">
        <v>542</v>
      </c>
      <c r="C40" s="49" t="s">
        <v>228</v>
      </c>
      <c r="D40" s="2" t="s">
        <v>268</v>
      </c>
      <c r="E40" s="48" t="s">
        <v>230</v>
      </c>
      <c r="F40" s="51">
        <v>30000</v>
      </c>
      <c r="G40" s="51">
        <f t="shared" si="0"/>
        <v>0</v>
      </c>
      <c r="H40" s="51">
        <f t="shared" si="1"/>
        <v>30000</v>
      </c>
      <c r="I40" s="52">
        <f t="shared" si="2"/>
        <v>0</v>
      </c>
      <c r="J40" s="62" t="s">
        <v>62</v>
      </c>
      <c r="K40" s="28">
        <v>44410</v>
      </c>
      <c r="L40" s="48"/>
      <c r="M40" s="46" t="s">
        <v>46</v>
      </c>
      <c r="N40" s="32"/>
      <c r="O40" s="20"/>
      <c r="P40" s="11"/>
      <c r="Q40" s="11"/>
      <c r="R40" s="11"/>
      <c r="S40" s="11">
        <v>17369</v>
      </c>
      <c r="T40" s="11">
        <v>2400</v>
      </c>
      <c r="U40" s="11"/>
      <c r="V40" s="11"/>
      <c r="W40" s="11">
        <v>10231</v>
      </c>
      <c r="X40" s="11"/>
      <c r="Y40" s="11"/>
      <c r="Z40" s="11"/>
      <c r="AA40" s="11"/>
    </row>
    <row r="41" spans="1:27" ht="84.75" customHeight="1">
      <c r="A41" s="49">
        <v>37</v>
      </c>
      <c r="B41" s="103"/>
      <c r="C41" s="49" t="s">
        <v>228</v>
      </c>
      <c r="D41" s="2" t="s">
        <v>269</v>
      </c>
      <c r="E41" s="48" t="s">
        <v>230</v>
      </c>
      <c r="F41" s="51">
        <v>30000</v>
      </c>
      <c r="G41" s="51">
        <f t="shared" si="0"/>
        <v>0</v>
      </c>
      <c r="H41" s="51">
        <f t="shared" si="1"/>
        <v>30000</v>
      </c>
      <c r="I41" s="52">
        <f t="shared" si="2"/>
        <v>0</v>
      </c>
      <c r="J41" s="62" t="s">
        <v>62</v>
      </c>
      <c r="K41" s="28">
        <v>44410</v>
      </c>
      <c r="L41" s="48"/>
      <c r="M41" s="46" t="s">
        <v>47</v>
      </c>
      <c r="N41" s="32"/>
      <c r="O41" s="20"/>
      <c r="P41" s="11"/>
      <c r="Q41" s="11"/>
      <c r="R41" s="11"/>
      <c r="S41" s="11"/>
      <c r="T41" s="11">
        <v>30000</v>
      </c>
      <c r="U41" s="11"/>
      <c r="V41" s="11"/>
      <c r="W41" s="11"/>
      <c r="X41" s="11"/>
      <c r="Y41" s="11"/>
      <c r="Z41" s="11"/>
      <c r="AA41" s="11"/>
    </row>
    <row r="42" spans="1:27" ht="84.75" customHeight="1">
      <c r="A42" s="49">
        <v>38</v>
      </c>
      <c r="B42" s="103"/>
      <c r="C42" s="49" t="s">
        <v>228</v>
      </c>
      <c r="D42" s="2" t="s">
        <v>270</v>
      </c>
      <c r="E42" s="48" t="s">
        <v>230</v>
      </c>
      <c r="F42" s="51">
        <v>45000</v>
      </c>
      <c r="G42" s="51">
        <f t="shared" si="0"/>
        <v>0</v>
      </c>
      <c r="H42" s="51">
        <f t="shared" si="1"/>
        <v>45000</v>
      </c>
      <c r="I42" s="52">
        <f t="shared" si="2"/>
        <v>0</v>
      </c>
      <c r="J42" s="62" t="s">
        <v>62</v>
      </c>
      <c r="K42" s="28">
        <v>44410</v>
      </c>
      <c r="L42" s="48"/>
      <c r="M42" s="46" t="s">
        <v>273</v>
      </c>
      <c r="N42" s="32"/>
      <c r="O42" s="20"/>
      <c r="P42" s="11"/>
      <c r="Q42" s="11"/>
      <c r="R42" s="11"/>
      <c r="S42" s="11"/>
      <c r="T42" s="11">
        <v>38873</v>
      </c>
      <c r="U42" s="11"/>
      <c r="V42" s="11"/>
      <c r="W42" s="11">
        <v>6127</v>
      </c>
      <c r="X42" s="11"/>
      <c r="Y42" s="11"/>
      <c r="Z42" s="11"/>
      <c r="AA42" s="11"/>
    </row>
    <row r="43" spans="1:27" ht="84.75" customHeight="1">
      <c r="A43" s="49">
        <v>39</v>
      </c>
      <c r="B43" s="96"/>
      <c r="C43" s="49" t="s">
        <v>228</v>
      </c>
      <c r="D43" s="2" t="s">
        <v>271</v>
      </c>
      <c r="E43" s="48" t="s">
        <v>230</v>
      </c>
      <c r="F43" s="51">
        <v>20000</v>
      </c>
      <c r="G43" s="51">
        <f t="shared" si="0"/>
        <v>0</v>
      </c>
      <c r="H43" s="51">
        <f t="shared" si="1"/>
        <v>20000</v>
      </c>
      <c r="I43" s="52">
        <f t="shared" si="2"/>
        <v>0</v>
      </c>
      <c r="J43" s="62" t="s">
        <v>62</v>
      </c>
      <c r="K43" s="28">
        <v>44410</v>
      </c>
      <c r="L43" s="48"/>
      <c r="M43" s="46" t="s">
        <v>45</v>
      </c>
      <c r="N43" s="32"/>
      <c r="O43" s="20"/>
      <c r="P43" s="11"/>
      <c r="Q43" s="11"/>
      <c r="R43" s="11"/>
      <c r="S43" s="11"/>
      <c r="T43" s="11"/>
      <c r="U43" s="11">
        <v>1200</v>
      </c>
      <c r="V43" s="11">
        <v>18800</v>
      </c>
      <c r="W43" s="11"/>
      <c r="X43" s="11"/>
      <c r="Y43" s="11"/>
      <c r="Z43" s="11"/>
      <c r="AA43" s="11"/>
    </row>
    <row r="44" spans="1:27" ht="129">
      <c r="A44" s="49">
        <v>40</v>
      </c>
      <c r="B44" s="48" t="s">
        <v>245</v>
      </c>
      <c r="C44" s="49" t="s">
        <v>228</v>
      </c>
      <c r="D44" s="2" t="s">
        <v>243</v>
      </c>
      <c r="E44" s="48" t="s">
        <v>244</v>
      </c>
      <c r="F44" s="51">
        <v>13969</v>
      </c>
      <c r="G44" s="51">
        <f t="shared" si="0"/>
        <v>0</v>
      </c>
      <c r="H44" s="51">
        <f t="shared" si="1"/>
        <v>13969</v>
      </c>
      <c r="I44" s="52">
        <f t="shared" si="2"/>
        <v>0</v>
      </c>
      <c r="J44" s="62">
        <v>1100731</v>
      </c>
      <c r="K44" s="28">
        <v>44410</v>
      </c>
      <c r="L44" s="48"/>
      <c r="M44" s="46" t="s">
        <v>46</v>
      </c>
      <c r="N44" s="32"/>
      <c r="O44" s="20"/>
      <c r="P44" s="11"/>
      <c r="Q44" s="11"/>
      <c r="R44" s="11"/>
      <c r="S44" s="11"/>
      <c r="T44" s="11">
        <v>4411</v>
      </c>
      <c r="U44" s="11">
        <v>5882</v>
      </c>
      <c r="V44" s="11">
        <v>2573</v>
      </c>
      <c r="W44" s="11">
        <v>1103</v>
      </c>
      <c r="X44" s="11"/>
      <c r="Y44" s="11"/>
      <c r="Z44" s="11"/>
      <c r="AA44" s="11"/>
    </row>
    <row r="45" spans="1:27" ht="177.75">
      <c r="A45" s="49">
        <v>41</v>
      </c>
      <c r="B45" s="48" t="s">
        <v>524</v>
      </c>
      <c r="C45" s="49" t="s">
        <v>521</v>
      </c>
      <c r="D45" s="2" t="s">
        <v>522</v>
      </c>
      <c r="E45" s="48" t="s">
        <v>523</v>
      </c>
      <c r="F45" s="51">
        <v>195000</v>
      </c>
      <c r="G45" s="51">
        <f t="shared" si="0"/>
        <v>195000</v>
      </c>
      <c r="H45" s="51">
        <f t="shared" si="1"/>
        <v>195000</v>
      </c>
      <c r="I45" s="52">
        <f t="shared" si="2"/>
        <v>0</v>
      </c>
      <c r="J45" s="62">
        <v>1110731</v>
      </c>
      <c r="K45" s="28"/>
      <c r="L45" s="48" t="s">
        <v>541</v>
      </c>
      <c r="M45" s="46" t="s">
        <v>46</v>
      </c>
      <c r="N45" s="32"/>
      <c r="O45" s="20"/>
      <c r="P45" s="11"/>
      <c r="Q45" s="11"/>
      <c r="R45" s="11"/>
      <c r="S45" s="11"/>
      <c r="T45" s="11"/>
      <c r="U45" s="11"/>
      <c r="V45" s="11"/>
      <c r="W45" s="11"/>
      <c r="X45" s="11"/>
      <c r="Y45" s="11"/>
      <c r="Z45" s="11">
        <v>195000</v>
      </c>
      <c r="AA45" s="11"/>
    </row>
    <row r="46" spans="1:27" ht="258.75">
      <c r="A46" s="49">
        <v>42</v>
      </c>
      <c r="B46" s="48" t="s">
        <v>449</v>
      </c>
      <c r="C46" s="49" t="s">
        <v>446</v>
      </c>
      <c r="D46" s="2" t="s">
        <v>447</v>
      </c>
      <c r="E46" s="48" t="s">
        <v>448</v>
      </c>
      <c r="F46" s="51">
        <v>112000</v>
      </c>
      <c r="G46" s="51">
        <f t="shared" si="0"/>
        <v>58611</v>
      </c>
      <c r="H46" s="51">
        <f t="shared" si="1"/>
        <v>58611</v>
      </c>
      <c r="I46" s="52">
        <f t="shared" si="2"/>
        <v>53389</v>
      </c>
      <c r="J46" s="62">
        <v>1110710</v>
      </c>
      <c r="K46" s="28"/>
      <c r="L46" s="48"/>
      <c r="M46" s="46" t="s">
        <v>43</v>
      </c>
      <c r="N46" s="32"/>
      <c r="O46" s="20"/>
      <c r="P46" s="11"/>
      <c r="Q46" s="11"/>
      <c r="R46" s="11"/>
      <c r="S46" s="11"/>
      <c r="T46" s="11"/>
      <c r="U46" s="11"/>
      <c r="V46" s="11"/>
      <c r="W46" s="11"/>
      <c r="X46" s="11"/>
      <c r="Y46" s="11"/>
      <c r="Z46" s="11">
        <v>58611</v>
      </c>
      <c r="AA46" s="11"/>
    </row>
    <row r="47" spans="1:27" ht="210">
      <c r="A47" s="49">
        <v>43</v>
      </c>
      <c r="B47" s="48" t="s">
        <v>206</v>
      </c>
      <c r="C47" s="49" t="s">
        <v>180</v>
      </c>
      <c r="D47" s="2" t="s">
        <v>181</v>
      </c>
      <c r="E47" s="48" t="s">
        <v>182</v>
      </c>
      <c r="F47" s="51">
        <v>99300</v>
      </c>
      <c r="G47" s="51">
        <f t="shared" si="0"/>
        <v>0</v>
      </c>
      <c r="H47" s="51">
        <f t="shared" si="1"/>
        <v>99300</v>
      </c>
      <c r="I47" s="52">
        <f t="shared" si="2"/>
        <v>0</v>
      </c>
      <c r="J47" s="56" t="s">
        <v>183</v>
      </c>
      <c r="K47" s="28">
        <v>44253</v>
      </c>
      <c r="L47" s="48"/>
      <c r="M47" s="46" t="s">
        <v>46</v>
      </c>
      <c r="N47" s="32"/>
      <c r="O47" s="20"/>
      <c r="P47" s="11"/>
      <c r="Q47" s="11">
        <v>99300</v>
      </c>
      <c r="R47" s="11"/>
      <c r="S47" s="11"/>
      <c r="T47" s="11"/>
      <c r="U47" s="11"/>
      <c r="V47" s="11"/>
      <c r="W47" s="11"/>
      <c r="X47" s="11"/>
      <c r="Y47" s="11"/>
      <c r="Z47" s="11"/>
      <c r="AA47" s="11"/>
    </row>
    <row r="48" spans="1:27" ht="48">
      <c r="A48" s="49">
        <v>44</v>
      </c>
      <c r="B48" s="48" t="s">
        <v>318</v>
      </c>
      <c r="C48" s="49" t="s">
        <v>314</v>
      </c>
      <c r="D48" s="2" t="s">
        <v>315</v>
      </c>
      <c r="E48" s="48" t="s">
        <v>316</v>
      </c>
      <c r="F48" s="51">
        <v>2000</v>
      </c>
      <c r="G48" s="51">
        <f t="shared" si="0"/>
        <v>0</v>
      </c>
      <c r="H48" s="51">
        <f t="shared" si="1"/>
        <v>2000</v>
      </c>
      <c r="I48" s="52">
        <f t="shared" si="2"/>
        <v>0</v>
      </c>
      <c r="J48" s="56" t="s">
        <v>317</v>
      </c>
      <c r="K48" s="28"/>
      <c r="L48" s="48"/>
      <c r="M48" s="46" t="s">
        <v>51</v>
      </c>
      <c r="N48" s="32"/>
      <c r="O48" s="20"/>
      <c r="P48" s="11"/>
      <c r="Q48" s="11"/>
      <c r="R48" s="11"/>
      <c r="S48" s="11"/>
      <c r="T48" s="11"/>
      <c r="U48" s="11"/>
      <c r="V48" s="11">
        <v>2000</v>
      </c>
      <c r="W48" s="11"/>
      <c r="X48" s="11"/>
      <c r="Y48" s="11"/>
      <c r="Z48" s="11"/>
      <c r="AA48" s="11"/>
    </row>
    <row r="49" spans="1:27" ht="64.5">
      <c r="A49" s="49">
        <v>45</v>
      </c>
      <c r="B49" s="48" t="s">
        <v>410</v>
      </c>
      <c r="C49" s="49" t="s">
        <v>460</v>
      </c>
      <c r="D49" s="2" t="s">
        <v>407</v>
      </c>
      <c r="E49" s="48" t="s">
        <v>408</v>
      </c>
      <c r="F49" s="51">
        <v>34739</v>
      </c>
      <c r="G49" s="51">
        <f t="shared" si="0"/>
        <v>0</v>
      </c>
      <c r="H49" s="51">
        <f t="shared" si="1"/>
        <v>34739</v>
      </c>
      <c r="I49" s="52">
        <f t="shared" si="2"/>
        <v>0</v>
      </c>
      <c r="J49" s="54" t="s">
        <v>409</v>
      </c>
      <c r="K49" s="28">
        <v>44483</v>
      </c>
      <c r="L49" s="48"/>
      <c r="M49" s="46" t="s">
        <v>44</v>
      </c>
      <c r="N49" s="32"/>
      <c r="O49" s="20"/>
      <c r="P49" s="11"/>
      <c r="Q49" s="11"/>
      <c r="R49" s="11"/>
      <c r="S49" s="11"/>
      <c r="T49" s="11"/>
      <c r="U49" s="11"/>
      <c r="V49" s="11"/>
      <c r="W49" s="11"/>
      <c r="X49" s="11">
        <v>30739</v>
      </c>
      <c r="Y49" s="11">
        <v>4000</v>
      </c>
      <c r="Z49" s="11"/>
      <c r="AA49" s="11"/>
    </row>
    <row r="50" spans="1:27" ht="96.75">
      <c r="A50" s="49">
        <v>46</v>
      </c>
      <c r="B50" s="48" t="s">
        <v>485</v>
      </c>
      <c r="C50" s="49" t="s">
        <v>482</v>
      </c>
      <c r="D50" s="2" t="s">
        <v>484</v>
      </c>
      <c r="E50" s="48" t="s">
        <v>483</v>
      </c>
      <c r="F50" s="51">
        <v>28800</v>
      </c>
      <c r="G50" s="51">
        <f t="shared" si="0"/>
        <v>3308</v>
      </c>
      <c r="H50" s="51">
        <f t="shared" si="1"/>
        <v>3308</v>
      </c>
      <c r="I50" s="52">
        <f t="shared" si="2"/>
        <v>25492</v>
      </c>
      <c r="J50" s="54">
        <v>1110731</v>
      </c>
      <c r="K50" s="28"/>
      <c r="L50" s="48"/>
      <c r="M50" s="46" t="s">
        <v>43</v>
      </c>
      <c r="N50" s="32"/>
      <c r="O50" s="20"/>
      <c r="P50" s="11"/>
      <c r="Q50" s="11"/>
      <c r="R50" s="11"/>
      <c r="S50" s="11"/>
      <c r="T50" s="11"/>
      <c r="U50" s="11"/>
      <c r="V50" s="11"/>
      <c r="W50" s="11"/>
      <c r="X50" s="11"/>
      <c r="Y50" s="11"/>
      <c r="Z50" s="11">
        <v>3308</v>
      </c>
      <c r="AA50" s="11"/>
    </row>
    <row r="51" spans="1:27" ht="177.75">
      <c r="A51" s="49">
        <v>47</v>
      </c>
      <c r="B51" s="48" t="s">
        <v>478</v>
      </c>
      <c r="C51" s="49" t="s">
        <v>475</v>
      </c>
      <c r="D51" s="2" t="s">
        <v>476</v>
      </c>
      <c r="E51" s="48" t="s">
        <v>477</v>
      </c>
      <c r="F51" s="51">
        <v>30878</v>
      </c>
      <c r="G51" s="51">
        <f t="shared" si="0"/>
        <v>5882</v>
      </c>
      <c r="H51" s="51">
        <f t="shared" si="1"/>
        <v>13234</v>
      </c>
      <c r="I51" s="52">
        <f t="shared" si="2"/>
        <v>17644</v>
      </c>
      <c r="J51" s="54">
        <v>1110731</v>
      </c>
      <c r="K51" s="28"/>
      <c r="L51" s="48"/>
      <c r="M51" s="46" t="s">
        <v>46</v>
      </c>
      <c r="N51" s="32"/>
      <c r="O51" s="20"/>
      <c r="P51" s="11"/>
      <c r="Q51" s="11"/>
      <c r="R51" s="11"/>
      <c r="S51" s="11"/>
      <c r="T51" s="11"/>
      <c r="U51" s="11"/>
      <c r="V51" s="11"/>
      <c r="W51" s="11"/>
      <c r="X51" s="11"/>
      <c r="Y51" s="11">
        <v>7352</v>
      </c>
      <c r="Z51" s="11">
        <v>5882</v>
      </c>
      <c r="AA51" s="11"/>
    </row>
    <row r="52" spans="1:27" ht="64.5">
      <c r="A52" s="49">
        <v>48</v>
      </c>
      <c r="B52" s="48"/>
      <c r="C52" s="49" t="s">
        <v>511</v>
      </c>
      <c r="D52" s="2" t="s">
        <v>513</v>
      </c>
      <c r="E52" s="48" t="s">
        <v>512</v>
      </c>
      <c r="F52" s="51">
        <v>120000</v>
      </c>
      <c r="G52" s="51">
        <f t="shared" si="0"/>
        <v>0</v>
      </c>
      <c r="H52" s="51">
        <f t="shared" si="1"/>
        <v>0</v>
      </c>
      <c r="I52" s="52">
        <f t="shared" si="2"/>
        <v>120000</v>
      </c>
      <c r="J52" s="54">
        <v>1110731</v>
      </c>
      <c r="K52" s="28"/>
      <c r="L52" s="48"/>
      <c r="M52" s="46" t="s">
        <v>46</v>
      </c>
      <c r="N52" s="32"/>
      <c r="O52" s="20"/>
      <c r="P52" s="11"/>
      <c r="Q52" s="11"/>
      <c r="R52" s="11"/>
      <c r="S52" s="11"/>
      <c r="T52" s="11"/>
      <c r="U52" s="11"/>
      <c r="V52" s="11"/>
      <c r="W52" s="11"/>
      <c r="X52" s="11"/>
      <c r="Y52" s="11"/>
      <c r="Z52" s="11"/>
      <c r="AA52" s="11"/>
    </row>
    <row r="53" spans="1:27" ht="145.5">
      <c r="A53" s="49">
        <v>49</v>
      </c>
      <c r="B53" s="48" t="s">
        <v>500</v>
      </c>
      <c r="C53" s="49" t="s">
        <v>496</v>
      </c>
      <c r="D53" s="2" t="s">
        <v>497</v>
      </c>
      <c r="E53" s="48" t="s">
        <v>499</v>
      </c>
      <c r="F53" s="51">
        <v>90000</v>
      </c>
      <c r="G53" s="51">
        <f t="shared" si="0"/>
        <v>90000</v>
      </c>
      <c r="H53" s="51">
        <f t="shared" si="1"/>
        <v>90000</v>
      </c>
      <c r="I53" s="52">
        <f t="shared" si="2"/>
        <v>0</v>
      </c>
      <c r="J53" s="54" t="s">
        <v>498</v>
      </c>
      <c r="K53" s="28"/>
      <c r="L53" s="48"/>
      <c r="M53" s="46" t="s">
        <v>44</v>
      </c>
      <c r="N53" s="32"/>
      <c r="O53" s="20"/>
      <c r="P53" s="11"/>
      <c r="Q53" s="11"/>
      <c r="R53" s="11"/>
      <c r="S53" s="11"/>
      <c r="T53" s="11"/>
      <c r="U53" s="11"/>
      <c r="V53" s="11"/>
      <c r="W53" s="11"/>
      <c r="X53" s="11"/>
      <c r="Y53" s="11"/>
      <c r="Z53" s="11">
        <v>90000</v>
      </c>
      <c r="AA53" s="11"/>
    </row>
    <row r="54" spans="1:27" ht="113.25">
      <c r="A54" s="49">
        <v>50</v>
      </c>
      <c r="B54" s="48" t="s">
        <v>540</v>
      </c>
      <c r="C54" s="49" t="s">
        <v>537</v>
      </c>
      <c r="D54" s="2" t="s">
        <v>538</v>
      </c>
      <c r="E54" s="48" t="s">
        <v>539</v>
      </c>
      <c r="F54" s="51">
        <v>8000</v>
      </c>
      <c r="G54" s="51">
        <f t="shared" si="0"/>
        <v>0</v>
      </c>
      <c r="H54" s="51">
        <f t="shared" si="1"/>
        <v>0</v>
      </c>
      <c r="I54" s="52">
        <f t="shared" si="2"/>
        <v>8000</v>
      </c>
      <c r="J54" s="54">
        <v>11106</v>
      </c>
      <c r="K54" s="28"/>
      <c r="L54" s="48"/>
      <c r="M54" s="46" t="s">
        <v>44</v>
      </c>
      <c r="N54" s="32"/>
      <c r="O54" s="20"/>
      <c r="P54" s="11"/>
      <c r="Q54" s="11"/>
      <c r="R54" s="11"/>
      <c r="S54" s="11"/>
      <c r="T54" s="11"/>
      <c r="U54" s="11"/>
      <c r="V54" s="11"/>
      <c r="W54" s="11"/>
      <c r="X54" s="11"/>
      <c r="Y54" s="11"/>
      <c r="Z54" s="11"/>
      <c r="AA54" s="11"/>
    </row>
    <row r="55" spans="1:27" ht="81">
      <c r="A55" s="49">
        <v>51</v>
      </c>
      <c r="B55" s="48" t="s">
        <v>517</v>
      </c>
      <c r="C55" s="49" t="s">
        <v>514</v>
      </c>
      <c r="D55" s="2" t="s">
        <v>515</v>
      </c>
      <c r="E55" s="48" t="s">
        <v>516</v>
      </c>
      <c r="F55" s="51">
        <v>3000</v>
      </c>
      <c r="G55" s="51">
        <f t="shared" si="0"/>
        <v>0</v>
      </c>
      <c r="H55" s="51">
        <f t="shared" si="1"/>
        <v>0</v>
      </c>
      <c r="I55" s="52">
        <f t="shared" si="2"/>
        <v>3000</v>
      </c>
      <c r="J55" s="54">
        <v>11012</v>
      </c>
      <c r="K55" s="28"/>
      <c r="L55" s="48"/>
      <c r="M55" s="46" t="s">
        <v>46</v>
      </c>
      <c r="N55" s="32"/>
      <c r="O55" s="20"/>
      <c r="P55" s="11"/>
      <c r="Q55" s="11"/>
      <c r="R55" s="11"/>
      <c r="S55" s="11"/>
      <c r="T55" s="11"/>
      <c r="U55" s="11"/>
      <c r="V55" s="11"/>
      <c r="W55" s="11"/>
      <c r="X55" s="11"/>
      <c r="Y55" s="11"/>
      <c r="Z55" s="11"/>
      <c r="AA55" s="11"/>
    </row>
    <row r="56" spans="1:27" ht="226.5">
      <c r="A56" s="49">
        <v>52</v>
      </c>
      <c r="B56" s="48" t="s">
        <v>169</v>
      </c>
      <c r="C56" s="49" t="s">
        <v>166</v>
      </c>
      <c r="D56" s="2" t="s">
        <v>167</v>
      </c>
      <c r="E56" s="48" t="s">
        <v>168</v>
      </c>
      <c r="F56" s="51">
        <v>14679</v>
      </c>
      <c r="G56" s="51">
        <f t="shared" si="0"/>
        <v>0</v>
      </c>
      <c r="H56" s="51">
        <f t="shared" si="1"/>
        <v>14679</v>
      </c>
      <c r="I56" s="52">
        <f t="shared" si="2"/>
        <v>0</v>
      </c>
      <c r="J56" s="56"/>
      <c r="K56" s="28"/>
      <c r="L56" s="48"/>
      <c r="M56" s="46" t="s">
        <v>127</v>
      </c>
      <c r="N56" s="32"/>
      <c r="O56" s="20"/>
      <c r="P56" s="11"/>
      <c r="Q56" s="11">
        <v>14679</v>
      </c>
      <c r="R56" s="11"/>
      <c r="S56" s="11"/>
      <c r="T56" s="11"/>
      <c r="U56" s="11"/>
      <c r="V56" s="11"/>
      <c r="W56" s="11"/>
      <c r="X56" s="11"/>
      <c r="Y56" s="11"/>
      <c r="Z56" s="11"/>
      <c r="AA56" s="11"/>
    </row>
    <row r="57" spans="1:27" ht="210">
      <c r="A57" s="49">
        <v>53</v>
      </c>
      <c r="B57" s="48" t="s">
        <v>126</v>
      </c>
      <c r="C57" s="49" t="s">
        <v>123</v>
      </c>
      <c r="D57" s="2" t="s">
        <v>124</v>
      </c>
      <c r="E57" s="48" t="s">
        <v>125</v>
      </c>
      <c r="F57" s="51">
        <f>17498+4550000+356504</f>
        <v>4924002</v>
      </c>
      <c r="G57" s="51">
        <f t="shared" si="0"/>
        <v>0</v>
      </c>
      <c r="H57" s="51">
        <f t="shared" si="1"/>
        <v>4924002</v>
      </c>
      <c r="I57" s="52">
        <f t="shared" si="2"/>
        <v>0</v>
      </c>
      <c r="J57" s="56"/>
      <c r="K57" s="28"/>
      <c r="L57" s="48" t="s">
        <v>149</v>
      </c>
      <c r="M57" s="46" t="s">
        <v>127</v>
      </c>
      <c r="N57" s="32"/>
      <c r="O57" s="20"/>
      <c r="P57" s="11"/>
      <c r="Q57" s="11"/>
      <c r="R57" s="11"/>
      <c r="S57" s="11">
        <v>4550000</v>
      </c>
      <c r="T57" s="11"/>
      <c r="U57" s="11">
        <v>374002</v>
      </c>
      <c r="V57" s="11"/>
      <c r="W57" s="11"/>
      <c r="X57" s="11"/>
      <c r="Y57" s="11"/>
      <c r="Z57" s="11"/>
      <c r="AA57" s="11"/>
    </row>
    <row r="58" spans="1:39" ht="48">
      <c r="A58" s="49">
        <v>54</v>
      </c>
      <c r="B58" s="48" t="s">
        <v>48</v>
      </c>
      <c r="C58" s="49" t="s">
        <v>131</v>
      </c>
      <c r="D58" s="2" t="s">
        <v>132</v>
      </c>
      <c r="E58" s="48" t="s">
        <v>491</v>
      </c>
      <c r="F58" s="51">
        <f>SUM(AB58:AM58)</f>
        <v>3217236</v>
      </c>
      <c r="G58" s="51">
        <f t="shared" si="0"/>
        <v>229824</v>
      </c>
      <c r="H58" s="51">
        <f t="shared" si="1"/>
        <v>3217236</v>
      </c>
      <c r="I58" s="52">
        <f t="shared" si="2"/>
        <v>0</v>
      </c>
      <c r="J58" s="13">
        <v>10912</v>
      </c>
      <c r="K58" s="28">
        <v>44517</v>
      </c>
      <c r="L58" s="48" t="s">
        <v>129</v>
      </c>
      <c r="M58" s="46" t="s">
        <v>49</v>
      </c>
      <c r="N58" s="9"/>
      <c r="O58" s="20"/>
      <c r="P58" s="11">
        <v>574485</v>
      </c>
      <c r="Q58" s="11">
        <v>268103</v>
      </c>
      <c r="R58" s="11">
        <v>268103</v>
      </c>
      <c r="S58" s="11">
        <v>268103</v>
      </c>
      <c r="T58" s="11">
        <v>268103</v>
      </c>
      <c r="U58" s="11">
        <v>268103</v>
      </c>
      <c r="V58" s="11">
        <v>268103</v>
      </c>
      <c r="W58" s="11">
        <v>268103</v>
      </c>
      <c r="X58" s="11">
        <v>268103</v>
      </c>
      <c r="Y58" s="11">
        <v>268103</v>
      </c>
      <c r="Z58" s="11">
        <v>229824</v>
      </c>
      <c r="AA58" s="11"/>
      <c r="AB58" s="45">
        <v>314130</v>
      </c>
      <c r="AC58" s="45">
        <v>275851</v>
      </c>
      <c r="AD58" s="45">
        <v>268103</v>
      </c>
      <c r="AE58" s="45">
        <v>268103</v>
      </c>
      <c r="AF58" s="45">
        <v>268103</v>
      </c>
      <c r="AG58" s="45">
        <v>268103</v>
      </c>
      <c r="AH58" s="45">
        <v>268103</v>
      </c>
      <c r="AI58" s="45">
        <v>268103</v>
      </c>
      <c r="AJ58" s="45">
        <v>268103</v>
      </c>
      <c r="AK58" s="45">
        <v>268103</v>
      </c>
      <c r="AL58" s="45">
        <v>268103</v>
      </c>
      <c r="AM58" s="45">
        <v>214328</v>
      </c>
    </row>
    <row r="59" spans="1:39" ht="48">
      <c r="A59" s="49">
        <v>55</v>
      </c>
      <c r="B59" s="48" t="s">
        <v>50</v>
      </c>
      <c r="C59" s="49" t="s">
        <v>133</v>
      </c>
      <c r="D59" s="2" t="s">
        <v>134</v>
      </c>
      <c r="E59" s="48" t="s">
        <v>420</v>
      </c>
      <c r="F59" s="51">
        <f>SUM(AB59:AM59)</f>
        <v>433500</v>
      </c>
      <c r="G59" s="51">
        <f t="shared" si="0"/>
        <v>110800</v>
      </c>
      <c r="H59" s="51">
        <f t="shared" si="1"/>
        <v>433500</v>
      </c>
      <c r="I59" s="52">
        <f t="shared" si="2"/>
        <v>0</v>
      </c>
      <c r="J59" s="13">
        <v>10912</v>
      </c>
      <c r="K59" s="28">
        <v>44517</v>
      </c>
      <c r="L59" s="48"/>
      <c r="M59" s="46" t="s">
        <v>49</v>
      </c>
      <c r="N59" s="9"/>
      <c r="O59" s="20"/>
      <c r="P59" s="11"/>
      <c r="Q59" s="11"/>
      <c r="R59" s="11">
        <v>133500</v>
      </c>
      <c r="S59" s="11"/>
      <c r="T59" s="11"/>
      <c r="U59" s="11"/>
      <c r="V59" s="11"/>
      <c r="W59" s="11"/>
      <c r="X59" s="11">
        <v>189200</v>
      </c>
      <c r="Y59" s="11"/>
      <c r="Z59" s="11">
        <v>110800</v>
      </c>
      <c r="AA59" s="11"/>
      <c r="AB59" s="45"/>
      <c r="AC59" s="45">
        <v>200000</v>
      </c>
      <c r="AD59" s="45"/>
      <c r="AE59" s="45"/>
      <c r="AF59" s="45"/>
      <c r="AG59" s="45"/>
      <c r="AH59" s="45"/>
      <c r="AI59" s="45"/>
      <c r="AJ59" s="45">
        <v>133500</v>
      </c>
      <c r="AK59" s="45"/>
      <c r="AL59" s="45">
        <v>100000</v>
      </c>
      <c r="AM59" s="45"/>
    </row>
    <row r="60" spans="1:39" ht="48">
      <c r="A60" s="49">
        <v>56</v>
      </c>
      <c r="B60" s="48" t="s">
        <v>50</v>
      </c>
      <c r="C60" s="49" t="s">
        <v>136</v>
      </c>
      <c r="D60" s="2" t="s">
        <v>135</v>
      </c>
      <c r="E60" s="48" t="s">
        <v>366</v>
      </c>
      <c r="F60" s="51">
        <f>SUM(AB60:AM60)</f>
        <v>838580</v>
      </c>
      <c r="G60" s="51">
        <f t="shared" si="0"/>
        <v>0</v>
      </c>
      <c r="H60" s="51">
        <f t="shared" si="1"/>
        <v>838580</v>
      </c>
      <c r="I60" s="52">
        <f t="shared" si="2"/>
        <v>0</v>
      </c>
      <c r="J60" s="13">
        <v>10912</v>
      </c>
      <c r="K60" s="28">
        <v>44517</v>
      </c>
      <c r="L60" s="48" t="s">
        <v>130</v>
      </c>
      <c r="M60" s="46" t="s">
        <v>49</v>
      </c>
      <c r="N60" s="9"/>
      <c r="O60" s="20"/>
      <c r="P60" s="11">
        <v>246505</v>
      </c>
      <c r="Q60" s="11"/>
      <c r="R60" s="11"/>
      <c r="S60" s="11">
        <v>409575</v>
      </c>
      <c r="T60" s="11">
        <v>182500</v>
      </c>
      <c r="U60" s="11"/>
      <c r="V60" s="11"/>
      <c r="W60" s="11"/>
      <c r="X60" s="11"/>
      <c r="Y60" s="11"/>
      <c r="Z60" s="11"/>
      <c r="AA60" s="11"/>
      <c r="AB60" s="45">
        <v>248015</v>
      </c>
      <c r="AC60" s="45"/>
      <c r="AD60" s="45"/>
      <c r="AE60" s="45"/>
      <c r="AF60" s="45">
        <v>408065</v>
      </c>
      <c r="AG60" s="45">
        <v>182500</v>
      </c>
      <c r="AH60" s="45"/>
      <c r="AI60" s="45"/>
      <c r="AJ60" s="45"/>
      <c r="AK60" s="45"/>
      <c r="AL60" s="45"/>
      <c r="AM60" s="45"/>
    </row>
    <row r="61" spans="1:39" ht="96.75">
      <c r="A61" s="49">
        <v>57</v>
      </c>
      <c r="B61" s="48" t="s">
        <v>532</v>
      </c>
      <c r="C61" s="49" t="s">
        <v>529</v>
      </c>
      <c r="D61" s="2" t="s">
        <v>530</v>
      </c>
      <c r="E61" s="48" t="s">
        <v>531</v>
      </c>
      <c r="F61" s="51">
        <v>98600</v>
      </c>
      <c r="G61" s="51">
        <f t="shared" si="0"/>
        <v>98600</v>
      </c>
      <c r="H61" s="51">
        <f t="shared" si="1"/>
        <v>98600</v>
      </c>
      <c r="I61" s="52">
        <f t="shared" si="2"/>
        <v>0</v>
      </c>
      <c r="J61" s="13">
        <v>11011</v>
      </c>
      <c r="K61" s="28"/>
      <c r="L61" s="48"/>
      <c r="M61" s="46" t="s">
        <v>127</v>
      </c>
      <c r="N61" s="9"/>
      <c r="O61" s="20"/>
      <c r="P61" s="11"/>
      <c r="Q61" s="11"/>
      <c r="R61" s="11"/>
      <c r="S61" s="11"/>
      <c r="T61" s="11"/>
      <c r="U61" s="11"/>
      <c r="V61" s="11"/>
      <c r="W61" s="11"/>
      <c r="X61" s="11"/>
      <c r="Y61" s="11"/>
      <c r="Z61" s="11">
        <v>98600</v>
      </c>
      <c r="AA61" s="11"/>
      <c r="AB61" s="45"/>
      <c r="AC61" s="45"/>
      <c r="AD61" s="45"/>
      <c r="AE61" s="45"/>
      <c r="AF61" s="45"/>
      <c r="AG61" s="45"/>
      <c r="AH61" s="45"/>
      <c r="AI61" s="45"/>
      <c r="AJ61" s="45"/>
      <c r="AK61" s="45"/>
      <c r="AL61" s="45"/>
      <c r="AM61" s="45"/>
    </row>
    <row r="62" spans="1:39" ht="81">
      <c r="A62" s="49">
        <v>58</v>
      </c>
      <c r="B62" s="48" t="s">
        <v>504</v>
      </c>
      <c r="C62" s="49" t="s">
        <v>501</v>
      </c>
      <c r="D62" s="2" t="s">
        <v>502</v>
      </c>
      <c r="E62" s="48" t="s">
        <v>503</v>
      </c>
      <c r="F62" s="51">
        <v>94500</v>
      </c>
      <c r="G62" s="51">
        <f t="shared" si="0"/>
        <v>94500</v>
      </c>
      <c r="H62" s="51">
        <f t="shared" si="1"/>
        <v>94500</v>
      </c>
      <c r="I62" s="52">
        <f t="shared" si="2"/>
        <v>0</v>
      </c>
      <c r="J62" s="13">
        <v>11011</v>
      </c>
      <c r="K62" s="28"/>
      <c r="L62" s="48"/>
      <c r="M62" s="46" t="s">
        <v>127</v>
      </c>
      <c r="N62" s="9"/>
      <c r="O62" s="20"/>
      <c r="P62" s="11"/>
      <c r="Q62" s="11"/>
      <c r="R62" s="11"/>
      <c r="S62" s="11"/>
      <c r="T62" s="11"/>
      <c r="U62" s="11"/>
      <c r="V62" s="11"/>
      <c r="W62" s="11"/>
      <c r="X62" s="11"/>
      <c r="Y62" s="11"/>
      <c r="Z62" s="11">
        <v>94500</v>
      </c>
      <c r="AA62" s="11"/>
      <c r="AB62" s="45"/>
      <c r="AC62" s="45"/>
      <c r="AD62" s="45"/>
      <c r="AE62" s="45"/>
      <c r="AF62" s="45"/>
      <c r="AG62" s="45"/>
      <c r="AH62" s="45"/>
      <c r="AI62" s="45"/>
      <c r="AJ62" s="45"/>
      <c r="AK62" s="45"/>
      <c r="AL62" s="45"/>
      <c r="AM62" s="45"/>
    </row>
    <row r="63" spans="1:39" ht="81">
      <c r="A63" s="49">
        <v>59</v>
      </c>
      <c r="B63" s="48" t="s">
        <v>368</v>
      </c>
      <c r="C63" s="49" t="s">
        <v>364</v>
      </c>
      <c r="D63" s="2" t="s">
        <v>365</v>
      </c>
      <c r="E63" s="48" t="s">
        <v>367</v>
      </c>
      <c r="F63" s="51">
        <v>799000</v>
      </c>
      <c r="G63" s="51">
        <f t="shared" si="0"/>
        <v>0</v>
      </c>
      <c r="H63" s="51">
        <f t="shared" si="1"/>
        <v>799000</v>
      </c>
      <c r="I63" s="52">
        <f t="shared" si="2"/>
        <v>0</v>
      </c>
      <c r="J63" s="13">
        <v>1100930</v>
      </c>
      <c r="K63" s="28">
        <v>44389</v>
      </c>
      <c r="L63" s="48"/>
      <c r="M63" s="46" t="s">
        <v>127</v>
      </c>
      <c r="N63" s="9"/>
      <c r="O63" s="20"/>
      <c r="P63" s="11"/>
      <c r="Q63" s="11"/>
      <c r="R63" s="11"/>
      <c r="S63" s="11"/>
      <c r="T63" s="11"/>
      <c r="U63" s="11"/>
      <c r="V63" s="11">
        <v>799000</v>
      </c>
      <c r="W63" s="11"/>
      <c r="X63" s="11"/>
      <c r="Y63" s="11"/>
      <c r="Z63" s="11"/>
      <c r="AA63" s="11"/>
      <c r="AB63" s="45"/>
      <c r="AC63" s="45"/>
      <c r="AD63" s="45"/>
      <c r="AE63" s="45"/>
      <c r="AF63" s="45"/>
      <c r="AG63" s="45"/>
      <c r="AH63" s="45"/>
      <c r="AI63" s="45"/>
      <c r="AJ63" s="45"/>
      <c r="AK63" s="45"/>
      <c r="AL63" s="45"/>
      <c r="AM63" s="45"/>
    </row>
    <row r="64" spans="1:39" ht="81">
      <c r="A64" s="49">
        <v>60</v>
      </c>
      <c r="B64" s="48" t="s">
        <v>470</v>
      </c>
      <c r="C64" s="49" t="s">
        <v>467</v>
      </c>
      <c r="D64" s="2" t="s">
        <v>468</v>
      </c>
      <c r="E64" s="48" t="s">
        <v>469</v>
      </c>
      <c r="F64" s="51">
        <v>2914288</v>
      </c>
      <c r="G64" s="51">
        <f t="shared" si="0"/>
        <v>2914288</v>
      </c>
      <c r="H64" s="51">
        <f t="shared" si="1"/>
        <v>2914288</v>
      </c>
      <c r="I64" s="52">
        <f t="shared" si="2"/>
        <v>0</v>
      </c>
      <c r="J64" s="13">
        <v>11012</v>
      </c>
      <c r="K64" s="28"/>
      <c r="L64" s="48"/>
      <c r="M64" s="46" t="s">
        <v>127</v>
      </c>
      <c r="N64" s="9"/>
      <c r="O64" s="20"/>
      <c r="P64" s="11"/>
      <c r="Q64" s="11"/>
      <c r="R64" s="11"/>
      <c r="S64" s="11"/>
      <c r="T64" s="11"/>
      <c r="U64" s="11"/>
      <c r="V64" s="11"/>
      <c r="W64" s="11"/>
      <c r="X64" s="11"/>
      <c r="Y64" s="11"/>
      <c r="Z64" s="11">
        <v>2914288</v>
      </c>
      <c r="AA64" s="11"/>
      <c r="AB64" s="45"/>
      <c r="AC64" s="45"/>
      <c r="AD64" s="45"/>
      <c r="AE64" s="45"/>
      <c r="AF64" s="45"/>
      <c r="AG64" s="45"/>
      <c r="AH64" s="45"/>
      <c r="AI64" s="45"/>
      <c r="AJ64" s="45"/>
      <c r="AK64" s="45"/>
      <c r="AL64" s="45"/>
      <c r="AM64" s="45"/>
    </row>
    <row r="65" spans="1:39" ht="96.75">
      <c r="A65" s="49">
        <v>61</v>
      </c>
      <c r="B65" s="48" t="s">
        <v>393</v>
      </c>
      <c r="C65" s="49" t="s">
        <v>390</v>
      </c>
      <c r="D65" s="2" t="s">
        <v>391</v>
      </c>
      <c r="E65" s="48" t="s">
        <v>392</v>
      </c>
      <c r="F65" s="51">
        <v>10000</v>
      </c>
      <c r="G65" s="51">
        <f t="shared" si="0"/>
        <v>0</v>
      </c>
      <c r="H65" s="51">
        <f t="shared" si="1"/>
        <v>10000</v>
      </c>
      <c r="I65" s="52">
        <f t="shared" si="2"/>
        <v>0</v>
      </c>
      <c r="J65" s="13"/>
      <c r="K65" s="28"/>
      <c r="L65" s="48"/>
      <c r="M65" s="46" t="s">
        <v>47</v>
      </c>
      <c r="N65" s="9"/>
      <c r="O65" s="20"/>
      <c r="P65" s="11"/>
      <c r="Q65" s="11"/>
      <c r="R65" s="11"/>
      <c r="S65" s="11"/>
      <c r="T65" s="11"/>
      <c r="U65" s="11"/>
      <c r="V65" s="11"/>
      <c r="W65" s="11"/>
      <c r="X65" s="11">
        <v>10000</v>
      </c>
      <c r="Y65" s="11"/>
      <c r="Z65" s="11"/>
      <c r="AA65" s="11"/>
      <c r="AB65" s="45"/>
      <c r="AC65" s="45"/>
      <c r="AD65" s="45"/>
      <c r="AE65" s="45"/>
      <c r="AF65" s="45"/>
      <c r="AG65" s="45"/>
      <c r="AH65" s="45"/>
      <c r="AI65" s="45"/>
      <c r="AJ65" s="45"/>
      <c r="AK65" s="45"/>
      <c r="AL65" s="45"/>
      <c r="AM65" s="45"/>
    </row>
    <row r="66" spans="1:39" ht="113.25">
      <c r="A66" s="49">
        <v>62</v>
      </c>
      <c r="B66" s="48" t="s">
        <v>259</v>
      </c>
      <c r="C66" s="49" t="s">
        <v>256</v>
      </c>
      <c r="D66" s="2" t="s">
        <v>257</v>
      </c>
      <c r="E66" s="48" t="s">
        <v>258</v>
      </c>
      <c r="F66" s="51">
        <v>10000</v>
      </c>
      <c r="G66" s="51">
        <f t="shared" si="0"/>
        <v>0</v>
      </c>
      <c r="H66" s="51">
        <f t="shared" si="1"/>
        <v>10000</v>
      </c>
      <c r="I66" s="52">
        <f t="shared" si="2"/>
        <v>0</v>
      </c>
      <c r="J66" s="13"/>
      <c r="K66" s="28"/>
      <c r="L66" s="48"/>
      <c r="M66" s="46" t="s">
        <v>127</v>
      </c>
      <c r="N66" s="9"/>
      <c r="O66" s="20"/>
      <c r="P66" s="11"/>
      <c r="Q66" s="11"/>
      <c r="R66" s="11"/>
      <c r="S66" s="11"/>
      <c r="T66" s="11"/>
      <c r="U66" s="11"/>
      <c r="V66" s="11">
        <v>10000</v>
      </c>
      <c r="W66" s="11"/>
      <c r="X66" s="11"/>
      <c r="Y66" s="11"/>
      <c r="Z66" s="11"/>
      <c r="AA66" s="11"/>
      <c r="AB66" s="45"/>
      <c r="AC66" s="45"/>
      <c r="AD66" s="45"/>
      <c r="AE66" s="45"/>
      <c r="AF66" s="45"/>
      <c r="AG66" s="45"/>
      <c r="AH66" s="45"/>
      <c r="AI66" s="45"/>
      <c r="AJ66" s="45"/>
      <c r="AK66" s="45"/>
      <c r="AL66" s="45"/>
      <c r="AM66" s="45"/>
    </row>
    <row r="67" spans="1:39" ht="81">
      <c r="A67" s="49">
        <v>63</v>
      </c>
      <c r="B67" s="48" t="s">
        <v>68</v>
      </c>
      <c r="C67" s="49" t="s">
        <v>64</v>
      </c>
      <c r="D67" s="2" t="s">
        <v>65</v>
      </c>
      <c r="E67" s="48" t="s">
        <v>66</v>
      </c>
      <c r="F67" s="51">
        <v>100000</v>
      </c>
      <c r="G67" s="51">
        <f t="shared" si="0"/>
        <v>0</v>
      </c>
      <c r="H67" s="51">
        <f t="shared" si="1"/>
        <v>100000</v>
      </c>
      <c r="I67" s="52">
        <f t="shared" si="2"/>
        <v>0</v>
      </c>
      <c r="J67" s="13">
        <v>11002</v>
      </c>
      <c r="K67" s="28">
        <v>44294</v>
      </c>
      <c r="L67" s="48" t="s">
        <v>150</v>
      </c>
      <c r="M67" s="46" t="s">
        <v>67</v>
      </c>
      <c r="N67" s="9"/>
      <c r="O67" s="20"/>
      <c r="P67" s="11"/>
      <c r="Q67" s="11"/>
      <c r="R67" s="11">
        <v>98000</v>
      </c>
      <c r="S67" s="11">
        <v>2000</v>
      </c>
      <c r="T67" s="11"/>
      <c r="U67" s="11"/>
      <c r="V67" s="11"/>
      <c r="W67" s="11"/>
      <c r="X67" s="11"/>
      <c r="Y67" s="11"/>
      <c r="Z67" s="11"/>
      <c r="AA67" s="11"/>
      <c r="AB67" s="45"/>
      <c r="AC67" s="45"/>
      <c r="AD67" s="45"/>
      <c r="AE67" s="45"/>
      <c r="AF67" s="45"/>
      <c r="AG67" s="45"/>
      <c r="AH67" s="45"/>
      <c r="AI67" s="45"/>
      <c r="AJ67" s="45"/>
      <c r="AK67" s="45"/>
      <c r="AL67" s="45"/>
      <c r="AM67" s="45"/>
    </row>
    <row r="68" spans="1:39" ht="96.75">
      <c r="A68" s="49">
        <v>64</v>
      </c>
      <c r="B68" s="81" t="s">
        <v>363</v>
      </c>
      <c r="C68" s="49" t="s">
        <v>360</v>
      </c>
      <c r="D68" s="2" t="s">
        <v>361</v>
      </c>
      <c r="E68" s="48" t="s">
        <v>362</v>
      </c>
      <c r="F68" s="51">
        <v>60000</v>
      </c>
      <c r="G68" s="51">
        <f t="shared" si="0"/>
        <v>0</v>
      </c>
      <c r="H68" s="51">
        <f t="shared" si="1"/>
        <v>60000</v>
      </c>
      <c r="I68" s="52">
        <f t="shared" si="2"/>
        <v>0</v>
      </c>
      <c r="J68" s="13"/>
      <c r="K68" s="28"/>
      <c r="L68" s="48"/>
      <c r="M68" s="46" t="s">
        <v>49</v>
      </c>
      <c r="N68" s="9"/>
      <c r="O68" s="20"/>
      <c r="P68" s="11"/>
      <c r="Q68" s="11"/>
      <c r="R68" s="11"/>
      <c r="S68" s="11"/>
      <c r="T68" s="11"/>
      <c r="U68" s="11">
        <v>60000</v>
      </c>
      <c r="V68" s="11"/>
      <c r="W68" s="11"/>
      <c r="X68" s="11"/>
      <c r="Y68" s="11"/>
      <c r="Z68" s="11"/>
      <c r="AA68" s="11"/>
      <c r="AB68" s="45"/>
      <c r="AC68" s="45"/>
      <c r="AD68" s="45"/>
      <c r="AE68" s="45"/>
      <c r="AF68" s="45"/>
      <c r="AG68" s="45"/>
      <c r="AH68" s="45"/>
      <c r="AI68" s="45"/>
      <c r="AJ68" s="45"/>
      <c r="AK68" s="45"/>
      <c r="AL68" s="45"/>
      <c r="AM68" s="45"/>
    </row>
    <row r="69" spans="1:39" ht="113.25">
      <c r="A69" s="49">
        <v>65</v>
      </c>
      <c r="B69" s="81" t="s">
        <v>347</v>
      </c>
      <c r="C69" s="49" t="s">
        <v>344</v>
      </c>
      <c r="D69" s="2" t="s">
        <v>345</v>
      </c>
      <c r="E69" s="48" t="s">
        <v>346</v>
      </c>
      <c r="F69" s="51">
        <v>18900</v>
      </c>
      <c r="G69" s="51">
        <f t="shared" si="0"/>
        <v>18900</v>
      </c>
      <c r="H69" s="51">
        <f t="shared" si="1"/>
        <v>18900</v>
      </c>
      <c r="I69" s="52">
        <f t="shared" si="2"/>
        <v>0</v>
      </c>
      <c r="J69" s="13" t="s">
        <v>312</v>
      </c>
      <c r="K69" s="28"/>
      <c r="L69" s="48"/>
      <c r="M69" s="46" t="s">
        <v>281</v>
      </c>
      <c r="N69" s="9"/>
      <c r="O69" s="20"/>
      <c r="P69" s="11"/>
      <c r="Q69" s="11"/>
      <c r="R69" s="11"/>
      <c r="S69" s="11"/>
      <c r="T69" s="11"/>
      <c r="U69" s="11"/>
      <c r="V69" s="11"/>
      <c r="W69" s="11"/>
      <c r="X69" s="11"/>
      <c r="Y69" s="11"/>
      <c r="Z69" s="11">
        <v>18900</v>
      </c>
      <c r="AA69" s="11"/>
      <c r="AB69" s="45"/>
      <c r="AC69" s="45"/>
      <c r="AD69" s="45"/>
      <c r="AE69" s="45"/>
      <c r="AF69" s="45"/>
      <c r="AG69" s="45"/>
      <c r="AH69" s="45"/>
      <c r="AI69" s="45"/>
      <c r="AJ69" s="45"/>
      <c r="AK69" s="45"/>
      <c r="AL69" s="45"/>
      <c r="AM69" s="45"/>
    </row>
    <row r="70" spans="1:39" ht="64.5">
      <c r="A70" s="49">
        <v>66</v>
      </c>
      <c r="B70" s="81" t="s">
        <v>283</v>
      </c>
      <c r="C70" s="49" t="s">
        <v>278</v>
      </c>
      <c r="D70" s="2" t="s">
        <v>279</v>
      </c>
      <c r="E70" s="48" t="s">
        <v>280</v>
      </c>
      <c r="F70" s="51">
        <v>20000</v>
      </c>
      <c r="G70" s="51">
        <f aca="true" t="shared" si="3" ref="G70:G110">Z70</f>
        <v>0</v>
      </c>
      <c r="H70" s="51">
        <f aca="true" t="shared" si="4" ref="H70:H110">SUM(P70:AA70)</f>
        <v>0</v>
      </c>
      <c r="I70" s="52">
        <f aca="true" t="shared" si="5" ref="I70:I110">F70-H70</f>
        <v>20000</v>
      </c>
      <c r="J70" s="13" t="s">
        <v>282</v>
      </c>
      <c r="K70" s="28"/>
      <c r="L70" s="48"/>
      <c r="M70" s="46" t="s">
        <v>281</v>
      </c>
      <c r="N70" s="9"/>
      <c r="O70" s="20"/>
      <c r="P70" s="11"/>
      <c r="Q70" s="11"/>
      <c r="R70" s="11"/>
      <c r="S70" s="11"/>
      <c r="T70" s="11"/>
      <c r="U70" s="11"/>
      <c r="V70" s="11"/>
      <c r="W70" s="11"/>
      <c r="X70" s="11"/>
      <c r="Y70" s="11"/>
      <c r="Z70" s="11"/>
      <c r="AA70" s="11"/>
      <c r="AB70" s="45"/>
      <c r="AC70" s="45"/>
      <c r="AD70" s="45"/>
      <c r="AE70" s="45"/>
      <c r="AF70" s="45"/>
      <c r="AG70" s="45"/>
      <c r="AH70" s="45"/>
      <c r="AI70" s="45"/>
      <c r="AJ70" s="45"/>
      <c r="AK70" s="45"/>
      <c r="AL70" s="45"/>
      <c r="AM70" s="45"/>
    </row>
    <row r="71" spans="1:39" ht="113.25">
      <c r="A71" s="49">
        <v>67</v>
      </c>
      <c r="B71" s="81" t="s">
        <v>385</v>
      </c>
      <c r="C71" s="49" t="s">
        <v>381</v>
      </c>
      <c r="D71" s="2" t="s">
        <v>382</v>
      </c>
      <c r="E71" s="48" t="s">
        <v>383</v>
      </c>
      <c r="F71" s="51">
        <v>7000</v>
      </c>
      <c r="G71" s="51">
        <f t="shared" si="3"/>
        <v>0</v>
      </c>
      <c r="H71" s="51">
        <f t="shared" si="4"/>
        <v>7000</v>
      </c>
      <c r="I71" s="52">
        <f t="shared" si="5"/>
        <v>0</v>
      </c>
      <c r="J71" s="13"/>
      <c r="K71" s="28">
        <v>44477</v>
      </c>
      <c r="L71" s="48"/>
      <c r="M71" s="46" t="s">
        <v>384</v>
      </c>
      <c r="N71" s="9"/>
      <c r="O71" s="20"/>
      <c r="P71" s="11"/>
      <c r="Q71" s="11"/>
      <c r="R71" s="11"/>
      <c r="S71" s="11"/>
      <c r="T71" s="11"/>
      <c r="U71" s="11"/>
      <c r="V71" s="11"/>
      <c r="W71" s="11">
        <v>2042</v>
      </c>
      <c r="X71" s="11"/>
      <c r="Y71" s="11">
        <v>4958</v>
      </c>
      <c r="Z71" s="11"/>
      <c r="AA71" s="11"/>
      <c r="AB71" s="45"/>
      <c r="AC71" s="45"/>
      <c r="AD71" s="45"/>
      <c r="AE71" s="45"/>
      <c r="AF71" s="45"/>
      <c r="AG71" s="45"/>
      <c r="AH71" s="45"/>
      <c r="AI71" s="45"/>
      <c r="AJ71" s="45"/>
      <c r="AK71" s="45"/>
      <c r="AL71" s="45"/>
      <c r="AM71" s="45"/>
    </row>
    <row r="72" spans="1:39" ht="129">
      <c r="A72" s="49">
        <v>68</v>
      </c>
      <c r="B72" s="81" t="s">
        <v>164</v>
      </c>
      <c r="C72" s="49" t="s">
        <v>161</v>
      </c>
      <c r="D72" s="2" t="s">
        <v>160</v>
      </c>
      <c r="E72" s="48" t="s">
        <v>162</v>
      </c>
      <c r="F72" s="51">
        <v>120000</v>
      </c>
      <c r="G72" s="51">
        <f t="shared" si="3"/>
        <v>0</v>
      </c>
      <c r="H72" s="51">
        <f t="shared" si="4"/>
        <v>120000</v>
      </c>
      <c r="I72" s="52">
        <f t="shared" si="5"/>
        <v>0</v>
      </c>
      <c r="J72" s="13" t="s">
        <v>163</v>
      </c>
      <c r="K72" s="28"/>
      <c r="L72" s="48"/>
      <c r="M72" s="46" t="s">
        <v>127</v>
      </c>
      <c r="N72" s="9"/>
      <c r="O72" s="20"/>
      <c r="P72" s="11"/>
      <c r="Q72" s="11">
        <v>120000</v>
      </c>
      <c r="R72" s="11"/>
      <c r="S72" s="11"/>
      <c r="T72" s="11"/>
      <c r="U72" s="11"/>
      <c r="V72" s="11"/>
      <c r="W72" s="11"/>
      <c r="X72" s="11"/>
      <c r="Y72" s="11"/>
      <c r="Z72" s="11"/>
      <c r="AA72" s="11"/>
      <c r="AB72" s="45"/>
      <c r="AC72" s="45"/>
      <c r="AD72" s="45"/>
      <c r="AE72" s="45"/>
      <c r="AF72" s="45"/>
      <c r="AG72" s="45"/>
      <c r="AH72" s="45"/>
      <c r="AI72" s="45"/>
      <c r="AJ72" s="45"/>
      <c r="AK72" s="45"/>
      <c r="AL72" s="45"/>
      <c r="AM72" s="45"/>
    </row>
    <row r="73" spans="1:39" ht="81">
      <c r="A73" s="49">
        <v>69</v>
      </c>
      <c r="B73" s="81" t="s">
        <v>307</v>
      </c>
      <c r="C73" s="49" t="s">
        <v>303</v>
      </c>
      <c r="D73" s="2" t="s">
        <v>304</v>
      </c>
      <c r="E73" s="48" t="s">
        <v>305</v>
      </c>
      <c r="F73" s="51">
        <v>500</v>
      </c>
      <c r="G73" s="51">
        <f t="shared" si="3"/>
        <v>500</v>
      </c>
      <c r="H73" s="51">
        <f t="shared" si="4"/>
        <v>500</v>
      </c>
      <c r="I73" s="52">
        <f t="shared" si="5"/>
        <v>0</v>
      </c>
      <c r="J73" s="13" t="s">
        <v>306</v>
      </c>
      <c r="K73" s="28"/>
      <c r="L73" s="48"/>
      <c r="M73" s="46" t="s">
        <v>241</v>
      </c>
      <c r="N73" s="9"/>
      <c r="O73" s="20"/>
      <c r="P73" s="11"/>
      <c r="Q73" s="11"/>
      <c r="R73" s="11"/>
      <c r="S73" s="11"/>
      <c r="T73" s="11"/>
      <c r="U73" s="11"/>
      <c r="V73" s="11"/>
      <c r="W73" s="11"/>
      <c r="X73" s="11"/>
      <c r="Y73" s="11"/>
      <c r="Z73" s="11">
        <v>500</v>
      </c>
      <c r="AA73" s="11"/>
      <c r="AB73" s="45"/>
      <c r="AC73" s="45"/>
      <c r="AD73" s="45"/>
      <c r="AE73" s="45"/>
      <c r="AF73" s="45"/>
      <c r="AG73" s="45"/>
      <c r="AH73" s="45"/>
      <c r="AI73" s="45"/>
      <c r="AJ73" s="45"/>
      <c r="AK73" s="45"/>
      <c r="AL73" s="45"/>
      <c r="AM73" s="45"/>
    </row>
    <row r="74" spans="1:39" ht="81">
      <c r="A74" s="49">
        <v>70</v>
      </c>
      <c r="B74" s="101" t="s">
        <v>242</v>
      </c>
      <c r="C74" s="49" t="s">
        <v>238</v>
      </c>
      <c r="D74" s="2" t="s">
        <v>239</v>
      </c>
      <c r="E74" s="48" t="s">
        <v>396</v>
      </c>
      <c r="F74" s="51">
        <f>732740+2956</f>
        <v>735696</v>
      </c>
      <c r="G74" s="51">
        <f t="shared" si="3"/>
        <v>0</v>
      </c>
      <c r="H74" s="51">
        <f t="shared" si="4"/>
        <v>735696</v>
      </c>
      <c r="I74" s="52">
        <f t="shared" si="5"/>
        <v>0</v>
      </c>
      <c r="J74" s="13">
        <v>1100731</v>
      </c>
      <c r="K74" s="28"/>
      <c r="L74" s="48"/>
      <c r="M74" s="46" t="s">
        <v>241</v>
      </c>
      <c r="N74" s="9"/>
      <c r="O74" s="20"/>
      <c r="P74" s="11"/>
      <c r="Q74" s="11"/>
      <c r="R74" s="11"/>
      <c r="S74" s="11">
        <v>732740</v>
      </c>
      <c r="T74" s="11"/>
      <c r="U74" s="11"/>
      <c r="V74" s="11">
        <v>2956</v>
      </c>
      <c r="W74" s="11"/>
      <c r="X74" s="11"/>
      <c r="Y74" s="11"/>
      <c r="Z74" s="11"/>
      <c r="AA74" s="11"/>
      <c r="AB74" s="45"/>
      <c r="AC74" s="45"/>
      <c r="AD74" s="45"/>
      <c r="AE74" s="45"/>
      <c r="AF74" s="45"/>
      <c r="AG74" s="45"/>
      <c r="AH74" s="45"/>
      <c r="AI74" s="45"/>
      <c r="AJ74" s="45"/>
      <c r="AK74" s="45"/>
      <c r="AL74" s="45"/>
      <c r="AM74" s="45"/>
    </row>
    <row r="75" spans="1:39" ht="48">
      <c r="A75" s="49">
        <v>71</v>
      </c>
      <c r="B75" s="104"/>
      <c r="C75" s="49" t="s">
        <v>238</v>
      </c>
      <c r="D75" s="2" t="s">
        <v>395</v>
      </c>
      <c r="E75" s="48" t="s">
        <v>397</v>
      </c>
      <c r="F75" s="51">
        <v>108557</v>
      </c>
      <c r="G75" s="51">
        <f t="shared" si="3"/>
        <v>90</v>
      </c>
      <c r="H75" s="51">
        <f t="shared" si="4"/>
        <v>108557</v>
      </c>
      <c r="I75" s="52">
        <f t="shared" si="5"/>
        <v>0</v>
      </c>
      <c r="J75" s="13"/>
      <c r="K75" s="28">
        <v>44517</v>
      </c>
      <c r="L75" s="48"/>
      <c r="M75" s="46" t="s">
        <v>47</v>
      </c>
      <c r="N75" s="9"/>
      <c r="O75" s="20"/>
      <c r="P75" s="11"/>
      <c r="Q75" s="11"/>
      <c r="R75" s="11"/>
      <c r="S75" s="11"/>
      <c r="T75" s="11"/>
      <c r="U75" s="11"/>
      <c r="V75" s="11"/>
      <c r="W75" s="11"/>
      <c r="X75" s="11">
        <v>108467</v>
      </c>
      <c r="Y75" s="11"/>
      <c r="Z75" s="11">
        <v>90</v>
      </c>
      <c r="AA75" s="11"/>
      <c r="AB75" s="45"/>
      <c r="AC75" s="45"/>
      <c r="AD75" s="45"/>
      <c r="AE75" s="45"/>
      <c r="AF75" s="45"/>
      <c r="AG75" s="45"/>
      <c r="AH75" s="45"/>
      <c r="AI75" s="45"/>
      <c r="AJ75" s="45"/>
      <c r="AK75" s="45"/>
      <c r="AL75" s="45"/>
      <c r="AM75" s="45"/>
    </row>
    <row r="76" spans="1:39" ht="48">
      <c r="A76" s="49">
        <v>72</v>
      </c>
      <c r="B76" s="78" t="s">
        <v>428</v>
      </c>
      <c r="C76" s="49" t="s">
        <v>238</v>
      </c>
      <c r="D76" s="2" t="s">
        <v>426</v>
      </c>
      <c r="E76" s="48" t="s">
        <v>427</v>
      </c>
      <c r="F76" s="51">
        <v>80000</v>
      </c>
      <c r="G76" s="51">
        <f t="shared" si="3"/>
        <v>0</v>
      </c>
      <c r="H76" s="51">
        <f t="shared" si="4"/>
        <v>80000</v>
      </c>
      <c r="I76" s="52">
        <f t="shared" si="5"/>
        <v>0</v>
      </c>
      <c r="J76" s="13">
        <v>11007</v>
      </c>
      <c r="K76" s="28">
        <v>44453</v>
      </c>
      <c r="L76" s="48"/>
      <c r="M76" s="46" t="s">
        <v>241</v>
      </c>
      <c r="N76" s="9"/>
      <c r="O76" s="20"/>
      <c r="P76" s="11"/>
      <c r="Q76" s="11"/>
      <c r="R76" s="11"/>
      <c r="S76" s="11"/>
      <c r="T76" s="11"/>
      <c r="U76" s="11"/>
      <c r="V76" s="11"/>
      <c r="W76" s="11"/>
      <c r="X76" s="11">
        <v>80000</v>
      </c>
      <c r="Y76" s="11"/>
      <c r="Z76" s="11"/>
      <c r="AA76" s="11"/>
      <c r="AB76" s="45"/>
      <c r="AC76" s="45"/>
      <c r="AD76" s="45"/>
      <c r="AE76" s="45"/>
      <c r="AF76" s="45"/>
      <c r="AG76" s="45"/>
      <c r="AH76" s="45"/>
      <c r="AI76" s="45"/>
      <c r="AJ76" s="45"/>
      <c r="AK76" s="45"/>
      <c r="AL76" s="45"/>
      <c r="AM76" s="45"/>
    </row>
    <row r="77" spans="1:39" ht="113.25">
      <c r="A77" s="49">
        <v>73</v>
      </c>
      <c r="B77" s="82" t="s">
        <v>528</v>
      </c>
      <c r="C77" s="49" t="s">
        <v>525</v>
      </c>
      <c r="D77" s="2" t="s">
        <v>526</v>
      </c>
      <c r="E77" s="48" t="s">
        <v>527</v>
      </c>
      <c r="F77" s="51">
        <v>327749</v>
      </c>
      <c r="G77" s="51">
        <f t="shared" si="3"/>
        <v>327749</v>
      </c>
      <c r="H77" s="51">
        <f t="shared" si="4"/>
        <v>327749</v>
      </c>
      <c r="I77" s="52">
        <f t="shared" si="5"/>
        <v>0</v>
      </c>
      <c r="J77" s="13">
        <v>11012</v>
      </c>
      <c r="K77" s="28"/>
      <c r="L77" s="48"/>
      <c r="M77" s="46" t="s">
        <v>241</v>
      </c>
      <c r="N77" s="9"/>
      <c r="O77" s="20"/>
      <c r="P77" s="11"/>
      <c r="Q77" s="11"/>
      <c r="R77" s="11"/>
      <c r="S77" s="11"/>
      <c r="T77" s="11"/>
      <c r="U77" s="11"/>
      <c r="V77" s="11"/>
      <c r="W77" s="11"/>
      <c r="X77" s="11"/>
      <c r="Y77" s="11"/>
      <c r="Z77" s="11">
        <v>327749</v>
      </c>
      <c r="AA77" s="11"/>
      <c r="AB77" s="45"/>
      <c r="AC77" s="45"/>
      <c r="AD77" s="45"/>
      <c r="AE77" s="45"/>
      <c r="AF77" s="45"/>
      <c r="AG77" s="45"/>
      <c r="AH77" s="45"/>
      <c r="AI77" s="45"/>
      <c r="AJ77" s="45"/>
      <c r="AK77" s="45"/>
      <c r="AL77" s="45"/>
      <c r="AM77" s="45"/>
    </row>
    <row r="78" spans="1:39" ht="59.25" customHeight="1">
      <c r="A78" s="49">
        <v>74</v>
      </c>
      <c r="B78" s="93" t="s">
        <v>463</v>
      </c>
      <c r="C78" s="49" t="s">
        <v>221</v>
      </c>
      <c r="D78" s="2" t="s">
        <v>222</v>
      </c>
      <c r="E78" s="48" t="s">
        <v>223</v>
      </c>
      <c r="F78" s="51">
        <v>9695</v>
      </c>
      <c r="G78" s="51">
        <f t="shared" si="3"/>
        <v>0</v>
      </c>
      <c r="H78" s="51">
        <f t="shared" si="4"/>
        <v>9695</v>
      </c>
      <c r="I78" s="52">
        <f t="shared" si="5"/>
        <v>0</v>
      </c>
      <c r="J78" s="13"/>
      <c r="K78" s="28"/>
      <c r="L78" s="48"/>
      <c r="M78" s="46" t="s">
        <v>47</v>
      </c>
      <c r="N78" s="9"/>
      <c r="O78" s="20"/>
      <c r="P78" s="11"/>
      <c r="Q78" s="11"/>
      <c r="R78" s="11"/>
      <c r="S78" s="11"/>
      <c r="T78" s="11">
        <v>9695</v>
      </c>
      <c r="U78" s="11"/>
      <c r="V78" s="11"/>
      <c r="W78" s="11"/>
      <c r="X78" s="11"/>
      <c r="Y78" s="11"/>
      <c r="Z78" s="11"/>
      <c r="AA78" s="11"/>
      <c r="AB78" s="45"/>
      <c r="AC78" s="45"/>
      <c r="AD78" s="45"/>
      <c r="AE78" s="45"/>
      <c r="AF78" s="45"/>
      <c r="AG78" s="45"/>
      <c r="AH78" s="45"/>
      <c r="AI78" s="45"/>
      <c r="AJ78" s="45"/>
      <c r="AK78" s="45"/>
      <c r="AL78" s="45"/>
      <c r="AM78" s="45"/>
    </row>
    <row r="79" spans="1:39" ht="59.25" customHeight="1">
      <c r="A79" s="49">
        <v>75</v>
      </c>
      <c r="B79" s="94"/>
      <c r="C79" s="49" t="s">
        <v>221</v>
      </c>
      <c r="D79" s="2" t="s">
        <v>461</v>
      </c>
      <c r="E79" s="48" t="s">
        <v>462</v>
      </c>
      <c r="F79" s="51">
        <v>50400</v>
      </c>
      <c r="G79" s="51">
        <f t="shared" si="3"/>
        <v>50400</v>
      </c>
      <c r="H79" s="51">
        <f t="shared" si="4"/>
        <v>50400</v>
      </c>
      <c r="I79" s="52">
        <f t="shared" si="5"/>
        <v>0</v>
      </c>
      <c r="J79" s="13">
        <v>1100831</v>
      </c>
      <c r="K79" s="28">
        <v>44517</v>
      </c>
      <c r="L79" s="48"/>
      <c r="M79" s="46" t="s">
        <v>47</v>
      </c>
      <c r="N79" s="9"/>
      <c r="O79" s="20"/>
      <c r="P79" s="11"/>
      <c r="Q79" s="11"/>
      <c r="R79" s="11"/>
      <c r="S79" s="11"/>
      <c r="T79" s="11"/>
      <c r="U79" s="11"/>
      <c r="V79" s="11"/>
      <c r="W79" s="11"/>
      <c r="X79" s="11"/>
      <c r="Y79" s="11"/>
      <c r="Z79" s="11">
        <v>50400</v>
      </c>
      <c r="AA79" s="11"/>
      <c r="AB79" s="45"/>
      <c r="AC79" s="45"/>
      <c r="AD79" s="45"/>
      <c r="AE79" s="45"/>
      <c r="AF79" s="45"/>
      <c r="AG79" s="45"/>
      <c r="AH79" s="45"/>
      <c r="AI79" s="45"/>
      <c r="AJ79" s="45"/>
      <c r="AK79" s="45"/>
      <c r="AL79" s="45"/>
      <c r="AM79" s="45"/>
    </row>
    <row r="80" spans="1:39" ht="64.5">
      <c r="A80" s="49">
        <v>76</v>
      </c>
      <c r="B80" s="93" t="s">
        <v>351</v>
      </c>
      <c r="C80" s="49" t="s">
        <v>348</v>
      </c>
      <c r="D80" s="2" t="s">
        <v>465</v>
      </c>
      <c r="E80" s="48" t="s">
        <v>350</v>
      </c>
      <c r="F80" s="51">
        <v>170176</v>
      </c>
      <c r="G80" s="51">
        <f t="shared" si="3"/>
        <v>0</v>
      </c>
      <c r="H80" s="51">
        <f t="shared" si="4"/>
        <v>170176</v>
      </c>
      <c r="I80" s="52">
        <f t="shared" si="5"/>
        <v>0</v>
      </c>
      <c r="J80" s="13"/>
      <c r="K80" s="28"/>
      <c r="L80" s="48"/>
      <c r="M80" s="46" t="s">
        <v>241</v>
      </c>
      <c r="N80" s="9"/>
      <c r="O80" s="20"/>
      <c r="P80" s="11"/>
      <c r="Q80" s="11"/>
      <c r="R80" s="11"/>
      <c r="S80" s="11"/>
      <c r="T80" s="11"/>
      <c r="U80" s="11">
        <v>170176</v>
      </c>
      <c r="V80" s="11"/>
      <c r="W80" s="11"/>
      <c r="X80" s="11"/>
      <c r="Y80" s="11"/>
      <c r="Z80" s="11"/>
      <c r="AA80" s="11"/>
      <c r="AB80" s="45"/>
      <c r="AC80" s="45"/>
      <c r="AD80" s="45"/>
      <c r="AE80" s="45"/>
      <c r="AF80" s="45"/>
      <c r="AG80" s="45"/>
      <c r="AH80" s="45"/>
      <c r="AI80" s="45"/>
      <c r="AJ80" s="45"/>
      <c r="AK80" s="45"/>
      <c r="AL80" s="45"/>
      <c r="AM80" s="45"/>
    </row>
    <row r="81" spans="1:39" ht="64.5">
      <c r="A81" s="49">
        <v>77</v>
      </c>
      <c r="B81" s="94"/>
      <c r="C81" s="49" t="s">
        <v>348</v>
      </c>
      <c r="D81" s="2" t="s">
        <v>466</v>
      </c>
      <c r="E81" s="48" t="s">
        <v>464</v>
      </c>
      <c r="F81" s="51">
        <v>148653</v>
      </c>
      <c r="G81" s="51">
        <f t="shared" si="3"/>
        <v>148653</v>
      </c>
      <c r="H81" s="51">
        <f t="shared" si="4"/>
        <v>148653</v>
      </c>
      <c r="I81" s="52">
        <f t="shared" si="5"/>
        <v>0</v>
      </c>
      <c r="J81" s="13">
        <v>1100531</v>
      </c>
      <c r="K81" s="28"/>
      <c r="L81" s="48"/>
      <c r="M81" s="46" t="s">
        <v>241</v>
      </c>
      <c r="N81" s="9"/>
      <c r="O81" s="20"/>
      <c r="P81" s="11"/>
      <c r="Q81" s="11"/>
      <c r="R81" s="11"/>
      <c r="S81" s="11"/>
      <c r="T81" s="11"/>
      <c r="U81" s="11"/>
      <c r="V81" s="11"/>
      <c r="W81" s="11"/>
      <c r="X81" s="11"/>
      <c r="Y81" s="11"/>
      <c r="Z81" s="11">
        <v>148653</v>
      </c>
      <c r="AA81" s="11"/>
      <c r="AB81" s="45"/>
      <c r="AC81" s="45"/>
      <c r="AD81" s="45"/>
      <c r="AE81" s="45"/>
      <c r="AF81" s="45"/>
      <c r="AG81" s="45"/>
      <c r="AH81" s="45"/>
      <c r="AI81" s="45"/>
      <c r="AJ81" s="45"/>
      <c r="AK81" s="45"/>
      <c r="AL81" s="45"/>
      <c r="AM81" s="45"/>
    </row>
    <row r="82" spans="1:39" ht="64.5">
      <c r="A82" s="49">
        <v>78</v>
      </c>
      <c r="B82" s="66" t="s">
        <v>340</v>
      </c>
      <c r="C82" s="49" t="s">
        <v>339</v>
      </c>
      <c r="D82" s="2" t="s">
        <v>342</v>
      </c>
      <c r="E82" s="48" t="s">
        <v>343</v>
      </c>
      <c r="F82" s="51">
        <v>1200</v>
      </c>
      <c r="G82" s="51">
        <f t="shared" si="3"/>
        <v>0</v>
      </c>
      <c r="H82" s="51">
        <f t="shared" si="4"/>
        <v>1200</v>
      </c>
      <c r="I82" s="52">
        <f t="shared" si="5"/>
        <v>0</v>
      </c>
      <c r="J82" s="13"/>
      <c r="K82" s="28"/>
      <c r="L82" s="48"/>
      <c r="M82" s="46" t="s">
        <v>341</v>
      </c>
      <c r="N82" s="9"/>
      <c r="O82" s="20"/>
      <c r="P82" s="11"/>
      <c r="Q82" s="11"/>
      <c r="R82" s="11"/>
      <c r="S82" s="11"/>
      <c r="T82" s="11"/>
      <c r="U82" s="11"/>
      <c r="V82" s="11"/>
      <c r="W82" s="11">
        <v>1200</v>
      </c>
      <c r="X82" s="11"/>
      <c r="Y82" s="11"/>
      <c r="Z82" s="11"/>
      <c r="AA82" s="11"/>
      <c r="AB82" s="45"/>
      <c r="AC82" s="45"/>
      <c r="AD82" s="45"/>
      <c r="AE82" s="45"/>
      <c r="AF82" s="45"/>
      <c r="AG82" s="45"/>
      <c r="AH82" s="45"/>
      <c r="AI82" s="45"/>
      <c r="AJ82" s="45"/>
      <c r="AK82" s="45"/>
      <c r="AL82" s="45"/>
      <c r="AM82" s="45"/>
    </row>
    <row r="83" spans="1:39" ht="177.75">
      <c r="A83" s="49">
        <v>79</v>
      </c>
      <c r="B83" s="66" t="s">
        <v>251</v>
      </c>
      <c r="C83" s="49" t="s">
        <v>224</v>
      </c>
      <c r="D83" s="2" t="s">
        <v>227</v>
      </c>
      <c r="E83" s="48" t="s">
        <v>226</v>
      </c>
      <c r="F83" s="51">
        <v>6000</v>
      </c>
      <c r="G83" s="51">
        <f t="shared" si="3"/>
        <v>0</v>
      </c>
      <c r="H83" s="51">
        <f t="shared" si="4"/>
        <v>6000</v>
      </c>
      <c r="I83" s="52">
        <f t="shared" si="5"/>
        <v>0</v>
      </c>
      <c r="J83" s="13">
        <v>11007</v>
      </c>
      <c r="K83" s="28">
        <v>44400</v>
      </c>
      <c r="L83" s="48"/>
      <c r="M83" s="46" t="s">
        <v>225</v>
      </c>
      <c r="N83" s="9"/>
      <c r="O83" s="20"/>
      <c r="P83" s="11"/>
      <c r="Q83" s="11"/>
      <c r="R83" s="11"/>
      <c r="S83" s="11"/>
      <c r="T83" s="11"/>
      <c r="U83" s="11">
        <v>6000</v>
      </c>
      <c r="V83" s="11"/>
      <c r="W83" s="11"/>
      <c r="X83" s="11"/>
      <c r="Y83" s="11"/>
      <c r="Z83" s="11"/>
      <c r="AA83" s="11"/>
      <c r="AB83" s="45"/>
      <c r="AC83" s="45"/>
      <c r="AD83" s="45"/>
      <c r="AE83" s="45"/>
      <c r="AF83" s="45"/>
      <c r="AG83" s="45"/>
      <c r="AH83" s="45"/>
      <c r="AI83" s="45"/>
      <c r="AJ83" s="45"/>
      <c r="AK83" s="45"/>
      <c r="AL83" s="45"/>
      <c r="AM83" s="45"/>
    </row>
    <row r="84" spans="1:39" ht="162">
      <c r="A84" s="49">
        <v>80</v>
      </c>
      <c r="B84" s="66" t="s">
        <v>313</v>
      </c>
      <c r="C84" s="49" t="s">
        <v>308</v>
      </c>
      <c r="D84" s="2" t="s">
        <v>309</v>
      </c>
      <c r="E84" s="48" t="s">
        <v>310</v>
      </c>
      <c r="F84" s="51">
        <v>100000</v>
      </c>
      <c r="G84" s="51">
        <f t="shared" si="3"/>
        <v>0</v>
      </c>
      <c r="H84" s="51">
        <f t="shared" si="4"/>
        <v>100000</v>
      </c>
      <c r="I84" s="52">
        <f t="shared" si="5"/>
        <v>0</v>
      </c>
      <c r="J84" s="13" t="s">
        <v>312</v>
      </c>
      <c r="K84" s="28">
        <v>44426</v>
      </c>
      <c r="L84" s="48"/>
      <c r="M84" s="46" t="s">
        <v>311</v>
      </c>
      <c r="N84" s="9"/>
      <c r="O84" s="20"/>
      <c r="P84" s="11"/>
      <c r="Q84" s="11"/>
      <c r="R84" s="11"/>
      <c r="S84" s="11"/>
      <c r="T84" s="11"/>
      <c r="U84" s="11">
        <v>82440</v>
      </c>
      <c r="V84" s="11">
        <v>11800</v>
      </c>
      <c r="W84" s="11">
        <v>5760</v>
      </c>
      <c r="X84" s="11"/>
      <c r="Y84" s="11"/>
      <c r="Z84" s="11"/>
      <c r="AA84" s="11"/>
      <c r="AB84" s="45"/>
      <c r="AC84" s="45"/>
      <c r="AD84" s="45"/>
      <c r="AE84" s="45"/>
      <c r="AF84" s="45"/>
      <c r="AG84" s="45"/>
      <c r="AH84" s="45"/>
      <c r="AI84" s="45"/>
      <c r="AJ84" s="45"/>
      <c r="AK84" s="45"/>
      <c r="AL84" s="45"/>
      <c r="AM84" s="45"/>
    </row>
    <row r="85" spans="1:39" ht="145.5">
      <c r="A85" s="49">
        <v>81</v>
      </c>
      <c r="B85" s="81" t="s">
        <v>191</v>
      </c>
      <c r="C85" s="49" t="s">
        <v>187</v>
      </c>
      <c r="D85" s="2" t="s">
        <v>192</v>
      </c>
      <c r="E85" s="48" t="s">
        <v>190</v>
      </c>
      <c r="F85" s="51">
        <v>35577</v>
      </c>
      <c r="G85" s="51">
        <f t="shared" si="3"/>
        <v>23324</v>
      </c>
      <c r="H85" s="51">
        <f t="shared" si="4"/>
        <v>35577</v>
      </c>
      <c r="I85" s="52">
        <f t="shared" si="5"/>
        <v>0</v>
      </c>
      <c r="J85" s="13" t="s">
        <v>189</v>
      </c>
      <c r="K85" s="28">
        <v>44525</v>
      </c>
      <c r="L85" s="48"/>
      <c r="M85" s="46" t="s">
        <v>188</v>
      </c>
      <c r="N85" s="9"/>
      <c r="O85" s="20"/>
      <c r="P85" s="11"/>
      <c r="Q85" s="11"/>
      <c r="R85" s="11"/>
      <c r="S85" s="11"/>
      <c r="T85" s="11"/>
      <c r="U85" s="11"/>
      <c r="V85" s="11"/>
      <c r="W85" s="11"/>
      <c r="X85" s="11"/>
      <c r="Y85" s="11">
        <v>12253</v>
      </c>
      <c r="Z85" s="11">
        <v>23324</v>
      </c>
      <c r="AA85" s="11"/>
      <c r="AB85" s="45"/>
      <c r="AC85" s="45"/>
      <c r="AD85" s="45"/>
      <c r="AE85" s="45"/>
      <c r="AF85" s="45"/>
      <c r="AG85" s="45"/>
      <c r="AH85" s="45"/>
      <c r="AI85" s="45"/>
      <c r="AJ85" s="45"/>
      <c r="AK85" s="45"/>
      <c r="AL85" s="45"/>
      <c r="AM85" s="45"/>
    </row>
    <row r="86" spans="1:27" s="40" customFormat="1" ht="177.75">
      <c r="A86" s="49">
        <v>82</v>
      </c>
      <c r="B86" s="50" t="s">
        <v>115</v>
      </c>
      <c r="C86" s="23" t="s">
        <v>111</v>
      </c>
      <c r="D86" s="24" t="s">
        <v>112</v>
      </c>
      <c r="E86" s="22" t="s">
        <v>113</v>
      </c>
      <c r="F86" s="53">
        <v>40041</v>
      </c>
      <c r="G86" s="51">
        <f t="shared" si="3"/>
        <v>0</v>
      </c>
      <c r="H86" s="51">
        <f t="shared" si="4"/>
        <v>40041</v>
      </c>
      <c r="I86" s="52">
        <f t="shared" si="5"/>
        <v>0</v>
      </c>
      <c r="J86" s="32" t="s">
        <v>114</v>
      </c>
      <c r="K86" s="29">
        <v>44349</v>
      </c>
      <c r="L86" s="48" t="s">
        <v>151</v>
      </c>
      <c r="M86" s="39" t="s">
        <v>51</v>
      </c>
      <c r="N86" s="25"/>
      <c r="O86" s="26"/>
      <c r="P86" s="27"/>
      <c r="Q86" s="27"/>
      <c r="R86" s="27">
        <v>5800</v>
      </c>
      <c r="S86" s="27"/>
      <c r="T86" s="27"/>
      <c r="U86" s="27">
        <v>34241</v>
      </c>
      <c r="V86" s="27"/>
      <c r="W86" s="27"/>
      <c r="X86" s="27"/>
      <c r="Y86" s="27"/>
      <c r="Z86" s="27"/>
      <c r="AA86" s="27"/>
    </row>
    <row r="87" spans="1:27" s="40" customFormat="1" ht="275.25">
      <c r="A87" s="49">
        <v>83</v>
      </c>
      <c r="B87" s="50" t="s">
        <v>204</v>
      </c>
      <c r="C87" s="23" t="s">
        <v>200</v>
      </c>
      <c r="D87" s="24" t="s">
        <v>201</v>
      </c>
      <c r="E87" s="22" t="s">
        <v>202</v>
      </c>
      <c r="F87" s="53">
        <v>595300</v>
      </c>
      <c r="G87" s="51">
        <f t="shared" si="3"/>
        <v>0</v>
      </c>
      <c r="H87" s="51">
        <f t="shared" si="4"/>
        <v>595300</v>
      </c>
      <c r="I87" s="52">
        <f t="shared" si="5"/>
        <v>0</v>
      </c>
      <c r="J87" s="54">
        <v>1100820</v>
      </c>
      <c r="K87" s="29">
        <v>44425</v>
      </c>
      <c r="L87" s="48" t="s">
        <v>412</v>
      </c>
      <c r="M87" s="39" t="s">
        <v>51</v>
      </c>
      <c r="N87" s="25"/>
      <c r="O87" s="26"/>
      <c r="P87" s="27"/>
      <c r="Q87" s="27"/>
      <c r="R87" s="27">
        <v>362131</v>
      </c>
      <c r="S87" s="27">
        <v>70118</v>
      </c>
      <c r="T87" s="27">
        <v>70118</v>
      </c>
      <c r="U87" s="27">
        <v>70118</v>
      </c>
      <c r="V87" s="27">
        <v>10693</v>
      </c>
      <c r="W87" s="27">
        <v>8645</v>
      </c>
      <c r="X87" s="27">
        <v>3477</v>
      </c>
      <c r="Y87" s="27"/>
      <c r="Z87" s="27"/>
      <c r="AA87" s="27"/>
    </row>
    <row r="88" spans="1:27" s="40" customFormat="1" ht="145.5">
      <c r="A88" s="49">
        <v>84</v>
      </c>
      <c r="B88" s="50" t="s">
        <v>445</v>
      </c>
      <c r="C88" s="23" t="s">
        <v>200</v>
      </c>
      <c r="D88" s="24" t="s">
        <v>443</v>
      </c>
      <c r="E88" s="22" t="s">
        <v>444</v>
      </c>
      <c r="F88" s="53">
        <v>419441</v>
      </c>
      <c r="G88" s="51">
        <f t="shared" si="3"/>
        <v>71372</v>
      </c>
      <c r="H88" s="51">
        <f t="shared" si="4"/>
        <v>398976</v>
      </c>
      <c r="I88" s="52">
        <f t="shared" si="5"/>
        <v>20465</v>
      </c>
      <c r="J88" s="54">
        <v>11012</v>
      </c>
      <c r="K88" s="29"/>
      <c r="L88" s="48"/>
      <c r="M88" s="39" t="s">
        <v>51</v>
      </c>
      <c r="N88" s="25"/>
      <c r="O88" s="26"/>
      <c r="P88" s="27"/>
      <c r="Q88" s="27"/>
      <c r="R88" s="27"/>
      <c r="S88" s="27"/>
      <c r="T88" s="27"/>
      <c r="U88" s="27"/>
      <c r="V88" s="27"/>
      <c r="W88" s="27"/>
      <c r="X88" s="27"/>
      <c r="Y88" s="27">
        <v>327604</v>
      </c>
      <c r="Z88" s="27">
        <v>71372</v>
      </c>
      <c r="AA88" s="27"/>
    </row>
    <row r="89" spans="1:27" s="40" customFormat="1" ht="81">
      <c r="A89" s="49">
        <v>85</v>
      </c>
      <c r="B89" s="50" t="s">
        <v>442</v>
      </c>
      <c r="C89" s="23" t="s">
        <v>439</v>
      </c>
      <c r="D89" s="24" t="s">
        <v>440</v>
      </c>
      <c r="E89" s="22" t="s">
        <v>441</v>
      </c>
      <c r="F89" s="53">
        <v>66168</v>
      </c>
      <c r="G89" s="51">
        <f t="shared" si="3"/>
        <v>14704</v>
      </c>
      <c r="H89" s="51">
        <f t="shared" si="4"/>
        <v>33084</v>
      </c>
      <c r="I89" s="52">
        <f t="shared" si="5"/>
        <v>33084</v>
      </c>
      <c r="J89" s="54">
        <v>11012</v>
      </c>
      <c r="K89" s="29"/>
      <c r="L89" s="48"/>
      <c r="M89" s="39" t="s">
        <v>51</v>
      </c>
      <c r="N89" s="25"/>
      <c r="O89" s="26"/>
      <c r="P89" s="27"/>
      <c r="Q89" s="27"/>
      <c r="R89" s="27"/>
      <c r="S89" s="27"/>
      <c r="T89" s="27"/>
      <c r="U89" s="27"/>
      <c r="V89" s="27"/>
      <c r="W89" s="27"/>
      <c r="X89" s="27"/>
      <c r="Y89" s="27">
        <v>18380</v>
      </c>
      <c r="Z89" s="27">
        <v>14704</v>
      </c>
      <c r="AA89" s="27"/>
    </row>
    <row r="90" spans="1:27" s="40" customFormat="1" ht="162">
      <c r="A90" s="49">
        <v>86</v>
      </c>
      <c r="B90" s="50" t="s">
        <v>375</v>
      </c>
      <c r="C90" s="23" t="s">
        <v>319</v>
      </c>
      <c r="D90" s="24" t="s">
        <v>320</v>
      </c>
      <c r="E90" s="22" t="s">
        <v>321</v>
      </c>
      <c r="F90" s="53">
        <v>10000</v>
      </c>
      <c r="G90" s="51">
        <f t="shared" si="3"/>
        <v>0</v>
      </c>
      <c r="H90" s="51">
        <f t="shared" si="4"/>
        <v>10000</v>
      </c>
      <c r="I90" s="52">
        <f t="shared" si="5"/>
        <v>0</v>
      </c>
      <c r="J90" s="54" t="s">
        <v>322</v>
      </c>
      <c r="K90" s="29">
        <v>44342</v>
      </c>
      <c r="L90" s="48"/>
      <c r="M90" s="39" t="s">
        <v>51</v>
      </c>
      <c r="N90" s="25"/>
      <c r="O90" s="26"/>
      <c r="P90" s="27"/>
      <c r="Q90" s="27"/>
      <c r="R90" s="27"/>
      <c r="S90" s="27"/>
      <c r="T90" s="27">
        <v>10000</v>
      </c>
      <c r="U90" s="27"/>
      <c r="V90" s="27"/>
      <c r="W90" s="27"/>
      <c r="X90" s="27"/>
      <c r="Y90" s="27"/>
      <c r="Z90" s="27"/>
      <c r="AA90" s="27"/>
    </row>
    <row r="91" spans="1:27" s="40" customFormat="1" ht="113.25">
      <c r="A91" s="49">
        <v>87</v>
      </c>
      <c r="B91" s="50" t="s">
        <v>252</v>
      </c>
      <c r="C91" s="23" t="s">
        <v>209</v>
      </c>
      <c r="D91" s="24" t="s">
        <v>211</v>
      </c>
      <c r="E91" s="22" t="s">
        <v>210</v>
      </c>
      <c r="F91" s="53">
        <v>7000</v>
      </c>
      <c r="G91" s="51">
        <f t="shared" si="3"/>
        <v>0</v>
      </c>
      <c r="H91" s="51">
        <f t="shared" si="4"/>
        <v>7000</v>
      </c>
      <c r="I91" s="52">
        <f t="shared" si="5"/>
        <v>0</v>
      </c>
      <c r="J91" s="54"/>
      <c r="K91" s="29">
        <v>44434</v>
      </c>
      <c r="L91" s="48"/>
      <c r="M91" s="39" t="s">
        <v>45</v>
      </c>
      <c r="N91" s="25"/>
      <c r="O91" s="26"/>
      <c r="P91" s="27"/>
      <c r="Q91" s="27"/>
      <c r="R91" s="27"/>
      <c r="S91" s="27">
        <v>7000</v>
      </c>
      <c r="T91" s="27"/>
      <c r="U91" s="27"/>
      <c r="V91" s="27"/>
      <c r="W91" s="27"/>
      <c r="X91" s="27"/>
      <c r="Y91" s="27"/>
      <c r="Z91" s="27"/>
      <c r="AA91" s="27"/>
    </row>
    <row r="92" spans="1:27" s="40" customFormat="1" ht="32.25">
      <c r="A92" s="49">
        <v>88</v>
      </c>
      <c r="B92" s="95"/>
      <c r="C92" s="23" t="s">
        <v>292</v>
      </c>
      <c r="D92" s="24" t="s">
        <v>298</v>
      </c>
      <c r="E92" s="95" t="s">
        <v>293</v>
      </c>
      <c r="F92" s="53">
        <v>27827</v>
      </c>
      <c r="G92" s="51">
        <f t="shared" si="3"/>
        <v>0</v>
      </c>
      <c r="H92" s="51">
        <f t="shared" si="4"/>
        <v>25927</v>
      </c>
      <c r="I92" s="52">
        <f t="shared" si="5"/>
        <v>1900</v>
      </c>
      <c r="J92" s="54"/>
      <c r="K92" s="29"/>
      <c r="L92" s="48"/>
      <c r="M92" s="39" t="s">
        <v>188</v>
      </c>
      <c r="N92" s="25"/>
      <c r="O92" s="26"/>
      <c r="P92" s="27"/>
      <c r="Q92" s="27"/>
      <c r="R92" s="27"/>
      <c r="S92" s="27"/>
      <c r="T92" s="27">
        <v>25927</v>
      </c>
      <c r="U92" s="27"/>
      <c r="V92" s="27"/>
      <c r="W92" s="27"/>
      <c r="X92" s="27"/>
      <c r="Y92" s="27"/>
      <c r="Z92" s="27"/>
      <c r="AA92" s="27"/>
    </row>
    <row r="93" spans="1:27" s="40" customFormat="1" ht="48">
      <c r="A93" s="49">
        <v>89</v>
      </c>
      <c r="B93" s="96"/>
      <c r="C93" s="23" t="s">
        <v>292</v>
      </c>
      <c r="D93" s="24" t="s">
        <v>299</v>
      </c>
      <c r="E93" s="96"/>
      <c r="F93" s="53">
        <v>12627</v>
      </c>
      <c r="G93" s="51">
        <f t="shared" si="3"/>
        <v>0</v>
      </c>
      <c r="H93" s="51">
        <f t="shared" si="4"/>
        <v>0</v>
      </c>
      <c r="I93" s="52">
        <f t="shared" si="5"/>
        <v>12627</v>
      </c>
      <c r="J93" s="54"/>
      <c r="K93" s="29"/>
      <c r="L93" s="48"/>
      <c r="M93" s="39" t="s">
        <v>188</v>
      </c>
      <c r="N93" s="25"/>
      <c r="O93" s="26"/>
      <c r="P93" s="27"/>
      <c r="Q93" s="27"/>
      <c r="R93" s="27"/>
      <c r="S93" s="27"/>
      <c r="T93" s="27"/>
      <c r="U93" s="27"/>
      <c r="V93" s="27"/>
      <c r="W93" s="27"/>
      <c r="X93" s="27"/>
      <c r="Y93" s="27"/>
      <c r="Z93" s="27"/>
      <c r="AA93" s="27"/>
    </row>
    <row r="94" spans="1:27" s="40" customFormat="1" ht="113.25">
      <c r="A94" s="49">
        <v>90</v>
      </c>
      <c r="B94" s="79" t="s">
        <v>431</v>
      </c>
      <c r="C94" s="23" t="s">
        <v>292</v>
      </c>
      <c r="D94" s="24" t="s">
        <v>429</v>
      </c>
      <c r="E94" s="24" t="s">
        <v>430</v>
      </c>
      <c r="F94" s="53">
        <v>9720</v>
      </c>
      <c r="G94" s="51">
        <f t="shared" si="3"/>
        <v>0</v>
      </c>
      <c r="H94" s="51">
        <f t="shared" si="4"/>
        <v>9720</v>
      </c>
      <c r="I94" s="52">
        <f t="shared" si="5"/>
        <v>0</v>
      </c>
      <c r="J94" s="54"/>
      <c r="K94" s="29"/>
      <c r="L94" s="48"/>
      <c r="M94" s="39" t="s">
        <v>43</v>
      </c>
      <c r="N94" s="25"/>
      <c r="O94" s="26"/>
      <c r="P94" s="27"/>
      <c r="Q94" s="27"/>
      <c r="R94" s="27"/>
      <c r="S94" s="27"/>
      <c r="T94" s="27"/>
      <c r="U94" s="27"/>
      <c r="V94" s="27"/>
      <c r="W94" s="27"/>
      <c r="X94" s="27"/>
      <c r="Y94" s="27">
        <v>9720</v>
      </c>
      <c r="Z94" s="27"/>
      <c r="AA94" s="27"/>
    </row>
    <row r="95" spans="1:27" s="40" customFormat="1" ht="64.5">
      <c r="A95" s="49">
        <v>91</v>
      </c>
      <c r="B95" s="50" t="s">
        <v>297</v>
      </c>
      <c r="C95" s="23" t="s">
        <v>294</v>
      </c>
      <c r="D95" s="24" t="s">
        <v>295</v>
      </c>
      <c r="E95" s="22" t="s">
        <v>296</v>
      </c>
      <c r="F95" s="53">
        <v>10000</v>
      </c>
      <c r="G95" s="51">
        <f t="shared" si="3"/>
        <v>0</v>
      </c>
      <c r="H95" s="51">
        <f t="shared" si="4"/>
        <v>10000</v>
      </c>
      <c r="I95" s="52">
        <f t="shared" si="5"/>
        <v>0</v>
      </c>
      <c r="J95" s="54"/>
      <c r="K95" s="29"/>
      <c r="L95" s="48"/>
      <c r="M95" s="39" t="s">
        <v>45</v>
      </c>
      <c r="N95" s="25"/>
      <c r="O95" s="26"/>
      <c r="P95" s="27"/>
      <c r="Q95" s="27"/>
      <c r="R95" s="27"/>
      <c r="S95" s="27"/>
      <c r="T95" s="27"/>
      <c r="U95" s="27"/>
      <c r="V95" s="27"/>
      <c r="W95" s="27">
        <v>10000</v>
      </c>
      <c r="X95" s="27"/>
      <c r="Y95" s="27"/>
      <c r="Z95" s="27"/>
      <c r="AA95" s="27"/>
    </row>
    <row r="96" spans="1:27" s="40" customFormat="1" ht="48">
      <c r="A96" s="49">
        <v>92</v>
      </c>
      <c r="B96" s="95" t="s">
        <v>235</v>
      </c>
      <c r="C96" s="23" t="s">
        <v>231</v>
      </c>
      <c r="D96" s="24" t="s">
        <v>480</v>
      </c>
      <c r="E96" s="22" t="s">
        <v>233</v>
      </c>
      <c r="F96" s="53">
        <v>32675</v>
      </c>
      <c r="G96" s="51">
        <f t="shared" si="3"/>
        <v>0</v>
      </c>
      <c r="H96" s="51">
        <f t="shared" si="4"/>
        <v>25528</v>
      </c>
      <c r="I96" s="52">
        <f t="shared" si="5"/>
        <v>7147</v>
      </c>
      <c r="J96" s="54"/>
      <c r="K96" s="29"/>
      <c r="L96" s="48"/>
      <c r="M96" s="39" t="s">
        <v>234</v>
      </c>
      <c r="N96" s="25"/>
      <c r="O96" s="26"/>
      <c r="P96" s="27"/>
      <c r="Q96" s="27"/>
      <c r="R96" s="27"/>
      <c r="S96" s="27"/>
      <c r="T96" s="27"/>
      <c r="U96" s="27"/>
      <c r="V96" s="27"/>
      <c r="W96" s="27"/>
      <c r="X96" s="27">
        <v>25528</v>
      </c>
      <c r="Y96" s="27"/>
      <c r="Z96" s="27"/>
      <c r="AA96" s="27"/>
    </row>
    <row r="97" spans="1:27" s="40" customFormat="1" ht="64.5">
      <c r="A97" s="49">
        <v>93</v>
      </c>
      <c r="B97" s="96"/>
      <c r="C97" s="23" t="s">
        <v>231</v>
      </c>
      <c r="D97" s="24" t="s">
        <v>481</v>
      </c>
      <c r="E97" s="22" t="s">
        <v>479</v>
      </c>
      <c r="F97" s="53">
        <v>30633</v>
      </c>
      <c r="G97" s="51">
        <f t="shared" si="3"/>
        <v>0</v>
      </c>
      <c r="H97" s="51">
        <f t="shared" si="4"/>
        <v>0</v>
      </c>
      <c r="I97" s="52">
        <f t="shared" si="5"/>
        <v>30633</v>
      </c>
      <c r="J97" s="54"/>
      <c r="K97" s="29"/>
      <c r="L97" s="48"/>
      <c r="M97" s="39" t="s">
        <v>234</v>
      </c>
      <c r="N97" s="25"/>
      <c r="O97" s="26"/>
      <c r="P97" s="27"/>
      <c r="Q97" s="27"/>
      <c r="R97" s="27"/>
      <c r="S97" s="27"/>
      <c r="T97" s="27"/>
      <c r="U97" s="27"/>
      <c r="V97" s="27"/>
      <c r="W97" s="27"/>
      <c r="X97" s="27"/>
      <c r="Y97" s="27"/>
      <c r="Z97" s="27"/>
      <c r="AA97" s="27"/>
    </row>
    <row r="98" spans="1:27" s="40" customFormat="1" ht="81">
      <c r="A98" s="49">
        <v>94</v>
      </c>
      <c r="B98" s="50" t="s">
        <v>277</v>
      </c>
      <c r="C98" s="23" t="s">
        <v>274</v>
      </c>
      <c r="D98" s="24" t="s">
        <v>275</v>
      </c>
      <c r="E98" s="22" t="s">
        <v>276</v>
      </c>
      <c r="F98" s="53">
        <v>4000</v>
      </c>
      <c r="G98" s="51">
        <f t="shared" si="3"/>
        <v>0</v>
      </c>
      <c r="H98" s="51">
        <f t="shared" si="4"/>
        <v>4000</v>
      </c>
      <c r="I98" s="52">
        <f t="shared" si="5"/>
        <v>0</v>
      </c>
      <c r="J98" s="54"/>
      <c r="K98" s="29"/>
      <c r="L98" s="48"/>
      <c r="M98" s="39" t="s">
        <v>234</v>
      </c>
      <c r="N98" s="25"/>
      <c r="O98" s="26"/>
      <c r="P98" s="27"/>
      <c r="Q98" s="27"/>
      <c r="R98" s="27"/>
      <c r="S98" s="27"/>
      <c r="T98" s="27"/>
      <c r="U98" s="27"/>
      <c r="V98" s="27"/>
      <c r="W98" s="27"/>
      <c r="X98" s="27">
        <v>4000</v>
      </c>
      <c r="Y98" s="27"/>
      <c r="Z98" s="27"/>
      <c r="AA98" s="27"/>
    </row>
    <row r="99" spans="1:27" s="40" customFormat="1" ht="64.5">
      <c r="A99" s="49">
        <v>95</v>
      </c>
      <c r="B99" s="50" t="s">
        <v>380</v>
      </c>
      <c r="C99" s="23" t="s">
        <v>274</v>
      </c>
      <c r="D99" s="24" t="s">
        <v>378</v>
      </c>
      <c r="E99" s="22" t="s">
        <v>379</v>
      </c>
      <c r="F99" s="53">
        <v>13233</v>
      </c>
      <c r="G99" s="51">
        <f t="shared" si="3"/>
        <v>0</v>
      </c>
      <c r="H99" s="51">
        <f t="shared" si="4"/>
        <v>13233</v>
      </c>
      <c r="I99" s="52">
        <f t="shared" si="5"/>
        <v>0</v>
      </c>
      <c r="J99" s="54"/>
      <c r="K99" s="29"/>
      <c r="L99" s="48"/>
      <c r="M99" s="39" t="s">
        <v>234</v>
      </c>
      <c r="N99" s="25"/>
      <c r="O99" s="26"/>
      <c r="P99" s="27"/>
      <c r="Q99" s="27"/>
      <c r="R99" s="27"/>
      <c r="S99" s="27"/>
      <c r="T99" s="27"/>
      <c r="U99" s="27"/>
      <c r="V99" s="27">
        <v>13233</v>
      </c>
      <c r="W99" s="27"/>
      <c r="X99" s="27"/>
      <c r="Y99" s="27"/>
      <c r="Z99" s="27"/>
      <c r="AA99" s="27"/>
    </row>
    <row r="100" spans="1:27" s="40" customFormat="1" ht="96.75">
      <c r="A100" s="49">
        <v>96</v>
      </c>
      <c r="B100" s="50" t="s">
        <v>376</v>
      </c>
      <c r="C100" s="23" t="s">
        <v>329</v>
      </c>
      <c r="D100" s="24" t="s">
        <v>330</v>
      </c>
      <c r="E100" s="22" t="s">
        <v>331</v>
      </c>
      <c r="F100" s="53">
        <v>2000</v>
      </c>
      <c r="G100" s="51">
        <f t="shared" si="3"/>
        <v>0</v>
      </c>
      <c r="H100" s="51">
        <f t="shared" si="4"/>
        <v>2000</v>
      </c>
      <c r="I100" s="52">
        <f t="shared" si="5"/>
        <v>0</v>
      </c>
      <c r="J100" s="54"/>
      <c r="K100" s="29">
        <v>44357</v>
      </c>
      <c r="L100" s="48"/>
      <c r="M100" s="39" t="s">
        <v>234</v>
      </c>
      <c r="N100" s="25"/>
      <c r="O100" s="26"/>
      <c r="P100" s="27"/>
      <c r="Q100" s="27"/>
      <c r="R100" s="27"/>
      <c r="S100" s="27"/>
      <c r="T100" s="27"/>
      <c r="U100" s="27">
        <v>2000</v>
      </c>
      <c r="V100" s="27"/>
      <c r="W100" s="27"/>
      <c r="X100" s="27"/>
      <c r="Y100" s="27"/>
      <c r="Z100" s="27"/>
      <c r="AA100" s="27"/>
    </row>
    <row r="101" spans="1:27" s="40" customFormat="1" ht="64.5">
      <c r="A101" s="49">
        <v>97</v>
      </c>
      <c r="B101" s="50" t="s">
        <v>174</v>
      </c>
      <c r="C101" s="23" t="s">
        <v>170</v>
      </c>
      <c r="D101" s="24" t="s">
        <v>171</v>
      </c>
      <c r="E101" s="22" t="s">
        <v>173</v>
      </c>
      <c r="F101" s="53">
        <v>34689</v>
      </c>
      <c r="G101" s="51">
        <f t="shared" si="3"/>
        <v>0</v>
      </c>
      <c r="H101" s="51">
        <f t="shared" si="4"/>
        <v>34689</v>
      </c>
      <c r="I101" s="52">
        <f t="shared" si="5"/>
        <v>0</v>
      </c>
      <c r="J101" s="32"/>
      <c r="K101" s="29">
        <v>44347</v>
      </c>
      <c r="L101" s="48"/>
      <c r="M101" s="39" t="s">
        <v>172</v>
      </c>
      <c r="N101" s="25"/>
      <c r="O101" s="26"/>
      <c r="P101" s="27"/>
      <c r="Q101" s="27">
        <v>6815</v>
      </c>
      <c r="R101" s="27">
        <v>1761</v>
      </c>
      <c r="S101" s="27"/>
      <c r="T101" s="27">
        <v>26113</v>
      </c>
      <c r="U101" s="27"/>
      <c r="V101" s="27"/>
      <c r="W101" s="27"/>
      <c r="X101" s="27"/>
      <c r="Y101" s="27"/>
      <c r="Z101" s="27"/>
      <c r="AA101" s="27"/>
    </row>
    <row r="102" spans="1:27" s="40" customFormat="1" ht="81">
      <c r="A102" s="49">
        <v>98</v>
      </c>
      <c r="B102" s="50" t="s">
        <v>453</v>
      </c>
      <c r="C102" s="23" t="s">
        <v>170</v>
      </c>
      <c r="D102" s="24" t="s">
        <v>454</v>
      </c>
      <c r="E102" s="22" t="s">
        <v>455</v>
      </c>
      <c r="F102" s="53">
        <v>27839</v>
      </c>
      <c r="G102" s="51">
        <f t="shared" si="3"/>
        <v>0</v>
      </c>
      <c r="H102" s="51">
        <f t="shared" si="4"/>
        <v>0</v>
      </c>
      <c r="I102" s="52">
        <f t="shared" si="5"/>
        <v>27839</v>
      </c>
      <c r="J102" s="32">
        <v>11012</v>
      </c>
      <c r="K102" s="29"/>
      <c r="L102" s="48"/>
      <c r="M102" s="39" t="s">
        <v>172</v>
      </c>
      <c r="N102" s="25"/>
      <c r="O102" s="26"/>
      <c r="P102" s="27"/>
      <c r="Q102" s="27"/>
      <c r="R102" s="27"/>
      <c r="S102" s="27"/>
      <c r="T102" s="27"/>
      <c r="U102" s="27"/>
      <c r="V102" s="27"/>
      <c r="W102" s="27"/>
      <c r="X102" s="27"/>
      <c r="Y102" s="27"/>
      <c r="Z102" s="27"/>
      <c r="AA102" s="27"/>
    </row>
    <row r="103" spans="1:27" s="40" customFormat="1" ht="145.5">
      <c r="A103" s="49">
        <v>99</v>
      </c>
      <c r="B103" s="50" t="s">
        <v>290</v>
      </c>
      <c r="C103" s="23" t="s">
        <v>287</v>
      </c>
      <c r="D103" s="24" t="s">
        <v>289</v>
      </c>
      <c r="E103" s="22" t="s">
        <v>288</v>
      </c>
      <c r="F103" s="53">
        <v>45500</v>
      </c>
      <c r="G103" s="51">
        <f t="shared" si="3"/>
        <v>0</v>
      </c>
      <c r="H103" s="51">
        <f t="shared" si="4"/>
        <v>45500</v>
      </c>
      <c r="I103" s="52">
        <f t="shared" si="5"/>
        <v>0</v>
      </c>
      <c r="J103" s="32" t="s">
        <v>291</v>
      </c>
      <c r="K103" s="29">
        <v>44391</v>
      </c>
      <c r="L103" s="48"/>
      <c r="M103" s="39" t="s">
        <v>172</v>
      </c>
      <c r="N103" s="25"/>
      <c r="O103" s="26"/>
      <c r="P103" s="27"/>
      <c r="Q103" s="27"/>
      <c r="R103" s="27"/>
      <c r="S103" s="27"/>
      <c r="T103" s="27">
        <v>36007</v>
      </c>
      <c r="U103" s="27">
        <v>7300</v>
      </c>
      <c r="V103" s="27">
        <v>2193</v>
      </c>
      <c r="W103" s="27"/>
      <c r="X103" s="27"/>
      <c r="Y103" s="27"/>
      <c r="Z103" s="27"/>
      <c r="AA103" s="27"/>
    </row>
    <row r="104" spans="1:27" s="40" customFormat="1" ht="177.75">
      <c r="A104" s="49">
        <v>100</v>
      </c>
      <c r="B104" s="50" t="s">
        <v>452</v>
      </c>
      <c r="C104" s="23" t="s">
        <v>287</v>
      </c>
      <c r="D104" s="24" t="s">
        <v>450</v>
      </c>
      <c r="E104" s="22" t="s">
        <v>451</v>
      </c>
      <c r="F104" s="53">
        <v>31700</v>
      </c>
      <c r="G104" s="51">
        <f t="shared" si="3"/>
        <v>15242</v>
      </c>
      <c r="H104" s="51">
        <f t="shared" si="4"/>
        <v>15242</v>
      </c>
      <c r="I104" s="52">
        <f t="shared" si="5"/>
        <v>16458</v>
      </c>
      <c r="J104" s="32">
        <v>11012</v>
      </c>
      <c r="K104" s="29"/>
      <c r="L104" s="48"/>
      <c r="M104" s="39" t="s">
        <v>172</v>
      </c>
      <c r="N104" s="25"/>
      <c r="O104" s="26"/>
      <c r="P104" s="27"/>
      <c r="Q104" s="27"/>
      <c r="R104" s="27"/>
      <c r="S104" s="27"/>
      <c r="T104" s="27"/>
      <c r="U104" s="27"/>
      <c r="V104" s="27"/>
      <c r="W104" s="27"/>
      <c r="X104" s="27"/>
      <c r="Y104" s="27"/>
      <c r="Z104" s="27">
        <v>15242</v>
      </c>
      <c r="AA104" s="27"/>
    </row>
    <row r="105" spans="1:27" s="40" customFormat="1" ht="145.5">
      <c r="A105" s="49">
        <v>101</v>
      </c>
      <c r="B105" s="50" t="s">
        <v>218</v>
      </c>
      <c r="C105" s="23" t="s">
        <v>215</v>
      </c>
      <c r="D105" s="24" t="s">
        <v>216</v>
      </c>
      <c r="E105" s="22" t="s">
        <v>217</v>
      </c>
      <c r="F105" s="53">
        <v>1026200</v>
      </c>
      <c r="G105" s="51">
        <f t="shared" si="3"/>
        <v>0</v>
      </c>
      <c r="H105" s="51">
        <f t="shared" si="4"/>
        <v>1026200</v>
      </c>
      <c r="I105" s="52">
        <f t="shared" si="5"/>
        <v>0</v>
      </c>
      <c r="J105" s="32"/>
      <c r="K105" s="29">
        <v>44413</v>
      </c>
      <c r="L105" s="48" t="s">
        <v>413</v>
      </c>
      <c r="M105" s="39" t="s">
        <v>67</v>
      </c>
      <c r="N105" s="25"/>
      <c r="O105" s="26"/>
      <c r="P105" s="27"/>
      <c r="Q105" s="27"/>
      <c r="R105" s="27"/>
      <c r="S105" s="27">
        <v>631183</v>
      </c>
      <c r="T105" s="27">
        <v>106093</v>
      </c>
      <c r="U105" s="27">
        <v>43168</v>
      </c>
      <c r="V105" s="27">
        <v>39900</v>
      </c>
      <c r="W105" s="27">
        <v>199508</v>
      </c>
      <c r="X105" s="27">
        <v>6348</v>
      </c>
      <c r="Y105" s="27"/>
      <c r="Z105" s="27"/>
      <c r="AA105" s="27"/>
    </row>
    <row r="106" spans="1:27" s="40" customFormat="1" ht="81">
      <c r="A106" s="49">
        <v>102</v>
      </c>
      <c r="B106" s="50" t="s">
        <v>302</v>
      </c>
      <c r="C106" s="23" t="s">
        <v>215</v>
      </c>
      <c r="D106" s="24" t="s">
        <v>301</v>
      </c>
      <c r="E106" s="22" t="s">
        <v>300</v>
      </c>
      <c r="F106" s="53">
        <v>100000</v>
      </c>
      <c r="G106" s="51">
        <f t="shared" si="3"/>
        <v>0</v>
      </c>
      <c r="H106" s="51">
        <f t="shared" si="4"/>
        <v>100000</v>
      </c>
      <c r="I106" s="52">
        <f t="shared" si="5"/>
        <v>0</v>
      </c>
      <c r="J106" s="32"/>
      <c r="K106" s="29"/>
      <c r="L106" s="48"/>
      <c r="M106" s="39" t="s">
        <v>67</v>
      </c>
      <c r="N106" s="25"/>
      <c r="O106" s="26"/>
      <c r="P106" s="27"/>
      <c r="Q106" s="27"/>
      <c r="R106" s="27"/>
      <c r="S106" s="27"/>
      <c r="T106" s="27"/>
      <c r="U106" s="27"/>
      <c r="V106" s="27"/>
      <c r="W106" s="27">
        <v>100000</v>
      </c>
      <c r="X106" s="27"/>
      <c r="Y106" s="27"/>
      <c r="Z106" s="27"/>
      <c r="AA106" s="27"/>
    </row>
    <row r="107" spans="1:27" s="40" customFormat="1" ht="210">
      <c r="A107" s="49">
        <v>103</v>
      </c>
      <c r="B107" s="50" t="s">
        <v>507</v>
      </c>
      <c r="C107" s="23" t="s">
        <v>215</v>
      </c>
      <c r="D107" s="24" t="s">
        <v>506</v>
      </c>
      <c r="E107" s="22" t="s">
        <v>505</v>
      </c>
      <c r="F107" s="53">
        <v>450000</v>
      </c>
      <c r="G107" s="51">
        <f t="shared" si="3"/>
        <v>429053</v>
      </c>
      <c r="H107" s="51">
        <f t="shared" si="4"/>
        <v>429053</v>
      </c>
      <c r="I107" s="52">
        <f t="shared" si="5"/>
        <v>20947</v>
      </c>
      <c r="J107" s="32">
        <v>1110731</v>
      </c>
      <c r="K107" s="29"/>
      <c r="L107" s="48"/>
      <c r="M107" s="39" t="s">
        <v>67</v>
      </c>
      <c r="N107" s="25"/>
      <c r="O107" s="26"/>
      <c r="P107" s="27"/>
      <c r="Q107" s="27"/>
      <c r="R107" s="27"/>
      <c r="S107" s="27"/>
      <c r="T107" s="27"/>
      <c r="U107" s="27"/>
      <c r="V107" s="27"/>
      <c r="W107" s="27"/>
      <c r="X107" s="27"/>
      <c r="Y107" s="27"/>
      <c r="Z107" s="27">
        <v>429053</v>
      </c>
      <c r="AA107" s="27"/>
    </row>
    <row r="108" spans="1:27" s="40" customFormat="1" ht="64.5">
      <c r="A108" s="49">
        <v>104</v>
      </c>
      <c r="B108" s="50" t="s">
        <v>510</v>
      </c>
      <c r="C108" s="23" t="s">
        <v>215</v>
      </c>
      <c r="D108" s="24" t="s">
        <v>508</v>
      </c>
      <c r="E108" s="22" t="s">
        <v>509</v>
      </c>
      <c r="F108" s="53">
        <v>100000</v>
      </c>
      <c r="G108" s="51">
        <f t="shared" si="3"/>
        <v>0</v>
      </c>
      <c r="H108" s="51">
        <f t="shared" si="4"/>
        <v>0</v>
      </c>
      <c r="I108" s="52">
        <f t="shared" si="5"/>
        <v>100000</v>
      </c>
      <c r="J108" s="32">
        <v>11012</v>
      </c>
      <c r="K108" s="29"/>
      <c r="L108" s="48"/>
      <c r="M108" s="39" t="s">
        <v>67</v>
      </c>
      <c r="N108" s="25"/>
      <c r="O108" s="26"/>
      <c r="P108" s="27"/>
      <c r="Q108" s="27"/>
      <c r="R108" s="27"/>
      <c r="S108" s="27"/>
      <c r="T108" s="27"/>
      <c r="U108" s="27"/>
      <c r="V108" s="27"/>
      <c r="W108" s="27"/>
      <c r="X108" s="27"/>
      <c r="Y108" s="27"/>
      <c r="Z108" s="27"/>
      <c r="AA108" s="27"/>
    </row>
    <row r="109" spans="1:27" s="40" customFormat="1" ht="81">
      <c r="A109" s="49">
        <v>105</v>
      </c>
      <c r="B109" s="50" t="s">
        <v>435</v>
      </c>
      <c r="C109" s="23" t="s">
        <v>432</v>
      </c>
      <c r="D109" s="24" t="s">
        <v>433</v>
      </c>
      <c r="E109" s="22" t="s">
        <v>434</v>
      </c>
      <c r="F109" s="53">
        <v>234000</v>
      </c>
      <c r="G109" s="51">
        <f t="shared" si="3"/>
        <v>0</v>
      </c>
      <c r="H109" s="51">
        <f t="shared" si="4"/>
        <v>234000</v>
      </c>
      <c r="I109" s="52">
        <f t="shared" si="5"/>
        <v>0</v>
      </c>
      <c r="J109" s="32">
        <v>1100930</v>
      </c>
      <c r="K109" s="29">
        <v>44468</v>
      </c>
      <c r="L109" s="48"/>
      <c r="M109" s="39" t="s">
        <v>234</v>
      </c>
      <c r="N109" s="25"/>
      <c r="O109" s="26"/>
      <c r="P109" s="27"/>
      <c r="Q109" s="27"/>
      <c r="R109" s="27"/>
      <c r="S109" s="27"/>
      <c r="T109" s="27"/>
      <c r="U109" s="27"/>
      <c r="V109" s="27"/>
      <c r="W109" s="27"/>
      <c r="X109" s="27">
        <v>234000</v>
      </c>
      <c r="Y109" s="27"/>
      <c r="Z109" s="27"/>
      <c r="AA109" s="27"/>
    </row>
    <row r="110" spans="1:27" s="40" customFormat="1" ht="96.75">
      <c r="A110" s="49">
        <v>106</v>
      </c>
      <c r="B110" s="50" t="s">
        <v>328</v>
      </c>
      <c r="C110" s="23" t="s">
        <v>324</v>
      </c>
      <c r="D110" s="24" t="s">
        <v>325</v>
      </c>
      <c r="E110" s="22" t="s">
        <v>326</v>
      </c>
      <c r="F110" s="53">
        <v>5966380</v>
      </c>
      <c r="G110" s="51">
        <f t="shared" si="3"/>
        <v>0</v>
      </c>
      <c r="H110" s="51">
        <f t="shared" si="4"/>
        <v>5966380</v>
      </c>
      <c r="I110" s="52">
        <f t="shared" si="5"/>
        <v>0</v>
      </c>
      <c r="J110" s="32"/>
      <c r="K110" s="29"/>
      <c r="L110" s="48"/>
      <c r="M110" s="39" t="s">
        <v>327</v>
      </c>
      <c r="N110" s="25"/>
      <c r="O110" s="26"/>
      <c r="P110" s="27"/>
      <c r="Q110" s="27"/>
      <c r="R110" s="27"/>
      <c r="S110" s="27"/>
      <c r="T110" s="27">
        <v>5966380</v>
      </c>
      <c r="U110" s="27"/>
      <c r="V110" s="27"/>
      <c r="W110" s="27"/>
      <c r="X110" s="27"/>
      <c r="Y110" s="27"/>
      <c r="Z110" s="27"/>
      <c r="AA110" s="27"/>
    </row>
    <row r="111" spans="1:27" s="37" customFormat="1" ht="24.75" customHeight="1">
      <c r="A111" s="14"/>
      <c r="B111" s="15" t="s">
        <v>1</v>
      </c>
      <c r="C111" s="16"/>
      <c r="D111" s="17"/>
      <c r="E111" s="17"/>
      <c r="F111" s="18">
        <f>SUM(F5:F110)</f>
        <v>30239699</v>
      </c>
      <c r="G111" s="18">
        <f>SUM(G5:G110)</f>
        <v>5039547</v>
      </c>
      <c r="H111" s="18">
        <f>SUM(H5:H110)</f>
        <v>28397094</v>
      </c>
      <c r="I111" s="18">
        <f>SUM(I5:I110)</f>
        <v>1842605</v>
      </c>
      <c r="J111" s="19"/>
      <c r="K111" s="30"/>
      <c r="L111" s="41"/>
      <c r="M111" s="47"/>
      <c r="N111" s="33"/>
      <c r="O111" s="21"/>
      <c r="P111" s="12"/>
      <c r="Q111" s="12"/>
      <c r="R111" s="12"/>
      <c r="S111" s="12"/>
      <c r="T111" s="12"/>
      <c r="U111" s="12"/>
      <c r="V111" s="12"/>
      <c r="W111" s="12"/>
      <c r="X111" s="12"/>
      <c r="Y111" s="12"/>
      <c r="Z111" s="12"/>
      <c r="AA111" s="12"/>
    </row>
    <row r="112" spans="1:10" ht="6" customHeight="1">
      <c r="A112" s="3"/>
      <c r="B112" s="4"/>
      <c r="C112" s="5"/>
      <c r="D112" s="42"/>
      <c r="E112" s="4"/>
      <c r="F112" s="4"/>
      <c r="G112" s="4"/>
      <c r="H112" s="4"/>
      <c r="I112" s="4"/>
      <c r="J112" s="5"/>
    </row>
    <row r="113" spans="1:7" ht="15.75" hidden="1">
      <c r="A113" s="97" t="s">
        <v>52</v>
      </c>
      <c r="B113" s="97"/>
      <c r="C113" s="97"/>
      <c r="D113" s="97"/>
      <c r="E113" s="97"/>
      <c r="F113" s="97"/>
      <c r="G113" s="97"/>
    </row>
    <row r="114" spans="1:7" ht="15.75" hidden="1">
      <c r="A114" s="98" t="s">
        <v>53</v>
      </c>
      <c r="B114" s="98"/>
      <c r="C114" s="98"/>
      <c r="D114" s="98"/>
      <c r="E114" s="98"/>
      <c r="F114" s="98"/>
      <c r="G114" s="98"/>
    </row>
    <row r="115" spans="1:7" ht="15.75" hidden="1">
      <c r="A115" s="87" t="s">
        <v>54</v>
      </c>
      <c r="B115" s="87"/>
      <c r="C115" s="87"/>
      <c r="D115" s="87"/>
      <c r="E115" s="87"/>
      <c r="F115" s="87"/>
      <c r="G115" s="87"/>
    </row>
    <row r="116" spans="1:27" s="6" customFormat="1" ht="15.75" hidden="1">
      <c r="A116" s="87" t="s">
        <v>55</v>
      </c>
      <c r="B116" s="87"/>
      <c r="C116" s="87"/>
      <c r="D116" s="87"/>
      <c r="E116" s="87"/>
      <c r="F116" s="87"/>
      <c r="G116" s="87"/>
      <c r="J116" s="8"/>
      <c r="K116" s="31"/>
      <c r="L116" s="38"/>
      <c r="M116" s="43"/>
      <c r="N116" s="43"/>
      <c r="O116" s="44"/>
      <c r="P116" s="45"/>
      <c r="Q116" s="45"/>
      <c r="R116" s="45"/>
      <c r="S116" s="45"/>
      <c r="T116" s="45"/>
      <c r="U116" s="45"/>
      <c r="V116" s="45"/>
      <c r="W116" s="45"/>
      <c r="X116" s="45"/>
      <c r="Y116" s="45"/>
      <c r="Z116" s="45"/>
      <c r="AA116" s="45"/>
    </row>
    <row r="117" spans="1:27" s="6" customFormat="1" ht="19.5">
      <c r="A117" s="91" t="s">
        <v>56</v>
      </c>
      <c r="B117" s="91"/>
      <c r="C117" s="91"/>
      <c r="D117" s="7"/>
      <c r="E117" s="92" t="s">
        <v>57</v>
      </c>
      <c r="F117" s="92"/>
      <c r="G117" s="92"/>
      <c r="J117" s="8"/>
      <c r="K117" s="31"/>
      <c r="L117" s="38"/>
      <c r="M117" s="43"/>
      <c r="N117" s="43"/>
      <c r="O117" s="44"/>
      <c r="P117" s="45"/>
      <c r="Q117" s="45"/>
      <c r="R117" s="45"/>
      <c r="S117" s="45"/>
      <c r="T117" s="45"/>
      <c r="U117" s="45"/>
      <c r="V117" s="45"/>
      <c r="W117" s="45"/>
      <c r="X117" s="45"/>
      <c r="Y117" s="45"/>
      <c r="Z117" s="45"/>
      <c r="AA117" s="45"/>
    </row>
  </sheetData>
  <sheetProtection/>
  <autoFilter ref="A4:AA111"/>
  <mergeCells count="33">
    <mergeCell ref="A1:L1"/>
    <mergeCell ref="A2:L2"/>
    <mergeCell ref="A3:A4"/>
    <mergeCell ref="B3:B4"/>
    <mergeCell ref="C3:C4"/>
    <mergeCell ref="D3:D4"/>
    <mergeCell ref="F3:F4"/>
    <mergeCell ref="P3:AA3"/>
    <mergeCell ref="B14:B15"/>
    <mergeCell ref="B16:B17"/>
    <mergeCell ref="E16:E17"/>
    <mergeCell ref="B40:B43"/>
    <mergeCell ref="B74:B75"/>
    <mergeCell ref="N3:N4"/>
    <mergeCell ref="O3:O4"/>
    <mergeCell ref="J3:J4"/>
    <mergeCell ref="A117:C117"/>
    <mergeCell ref="E117:G117"/>
    <mergeCell ref="B78:B79"/>
    <mergeCell ref="B80:B81"/>
    <mergeCell ref="B92:B93"/>
    <mergeCell ref="E92:E93"/>
    <mergeCell ref="B96:B97"/>
    <mergeCell ref="A113:G113"/>
    <mergeCell ref="A114:G114"/>
    <mergeCell ref="A115:G115"/>
    <mergeCell ref="A116:G116"/>
    <mergeCell ref="K3:K4"/>
    <mergeCell ref="L3:L4"/>
    <mergeCell ref="M3:M4"/>
    <mergeCell ref="G3:H3"/>
    <mergeCell ref="I3:I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2" manualBreakCount="2">
    <brk id="15" max="11" man="1"/>
    <brk id="95"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M104"/>
  <sheetViews>
    <sheetView view="pageBreakPreview" zoomScaleSheetLayoutView="100" zoomScalePageLayoutView="0" workbookViewId="0" topLeftCell="A1">
      <pane xSplit="3" ySplit="4" topLeftCell="D75" activePane="bottomRight" state="frozen"/>
      <selection pane="topLeft" activeCell="A1" sqref="A1"/>
      <selection pane="topRight" activeCell="D1" sqref="D1"/>
      <selection pane="bottomLeft" activeCell="A5" sqref="A5"/>
      <selection pane="bottomRight" activeCell="B69" sqref="B69:B70"/>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4" width="9.00390625" style="45" hidden="1" customWidth="1"/>
    <col min="25" max="25" width="10.50390625" style="45" customWidth="1"/>
    <col min="26" max="27" width="9.00390625" style="45" customWidth="1"/>
    <col min="28" max="36" width="9.00390625" style="38" customWidth="1"/>
    <col min="37" max="38" width="9.375" style="38" bestFit="1" customWidth="1"/>
    <col min="39"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438</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Y5</f>
        <v>0</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96.75">
      <c r="A6" s="49">
        <v>2</v>
      </c>
      <c r="B6" s="48" t="s">
        <v>81</v>
      </c>
      <c r="C6" s="49" t="s">
        <v>77</v>
      </c>
      <c r="D6" s="2" t="s">
        <v>80</v>
      </c>
      <c r="E6" s="48" t="s">
        <v>78</v>
      </c>
      <c r="F6" s="51">
        <f>30630</f>
        <v>30630</v>
      </c>
      <c r="G6" s="51">
        <f aca="true" t="shared" si="0" ref="G6:G77">Y6</f>
        <v>0</v>
      </c>
      <c r="H6" s="51">
        <f aca="true" t="shared" si="1" ref="H6:H77">SUM(P6:AA6)</f>
        <v>30630</v>
      </c>
      <c r="I6" s="52">
        <f aca="true" t="shared" si="2" ref="I6:I77">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0</v>
      </c>
      <c r="H7" s="51">
        <f t="shared" si="1"/>
        <v>295319</v>
      </c>
      <c r="I7" s="52">
        <f t="shared" si="2"/>
        <v>0</v>
      </c>
      <c r="J7" s="49" t="s">
        <v>358</v>
      </c>
      <c r="K7" s="28">
        <v>44400</v>
      </c>
      <c r="L7" s="48"/>
      <c r="M7" s="46" t="s">
        <v>44</v>
      </c>
      <c r="N7" s="32"/>
      <c r="O7" s="20"/>
      <c r="P7" s="11"/>
      <c r="Q7" s="11"/>
      <c r="R7" s="11"/>
      <c r="S7" s="11"/>
      <c r="T7" s="11"/>
      <c r="U7" s="11">
        <f>58815-8685</f>
        <v>50130</v>
      </c>
      <c r="V7" s="11">
        <v>133093</v>
      </c>
      <c r="W7" s="11">
        <v>112096</v>
      </c>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v>44447</v>
      </c>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0</v>
      </c>
      <c r="H11" s="51">
        <f t="shared" si="1"/>
        <v>705712</v>
      </c>
      <c r="I11" s="52">
        <f t="shared" si="2"/>
        <v>0</v>
      </c>
      <c r="J11" s="54" t="s">
        <v>62</v>
      </c>
      <c r="K11" s="28">
        <v>44406</v>
      </c>
      <c r="L11" s="48" t="s">
        <v>140</v>
      </c>
      <c r="M11" s="46" t="s">
        <v>46</v>
      </c>
      <c r="N11" s="32"/>
      <c r="O11" s="20"/>
      <c r="P11" s="11">
        <v>16338</v>
      </c>
      <c r="Q11" s="11">
        <v>92430</v>
      </c>
      <c r="R11" s="11">
        <v>16338</v>
      </c>
      <c r="S11" s="11">
        <v>159700</v>
      </c>
      <c r="T11" s="11">
        <v>111545</v>
      </c>
      <c r="U11" s="11">
        <v>128619</v>
      </c>
      <c r="V11" s="11">
        <v>77563</v>
      </c>
      <c r="W11" s="11">
        <v>103179</v>
      </c>
      <c r="X11" s="11"/>
      <c r="Y11" s="11"/>
      <c r="Z11" s="11"/>
      <c r="AA11" s="11"/>
    </row>
    <row r="12" spans="1:27" ht="210">
      <c r="A12" s="49">
        <v>8</v>
      </c>
      <c r="B12" s="48" t="s">
        <v>373</v>
      </c>
      <c r="C12" s="49" t="s">
        <v>74</v>
      </c>
      <c r="D12" s="2" t="s">
        <v>285</v>
      </c>
      <c r="E12" s="20" t="s">
        <v>284</v>
      </c>
      <c r="F12" s="51">
        <f>78075+373780</f>
        <v>451855</v>
      </c>
      <c r="G12" s="51">
        <f t="shared" si="0"/>
        <v>0</v>
      </c>
      <c r="H12" s="51">
        <f t="shared" si="1"/>
        <v>451855</v>
      </c>
      <c r="I12" s="52">
        <f t="shared" si="2"/>
        <v>0</v>
      </c>
      <c r="J12" s="54" t="s">
        <v>62</v>
      </c>
      <c r="K12" s="28">
        <v>44410</v>
      </c>
      <c r="L12" s="48" t="s">
        <v>411</v>
      </c>
      <c r="M12" s="46" t="s">
        <v>46</v>
      </c>
      <c r="N12" s="32"/>
      <c r="O12" s="20"/>
      <c r="P12" s="11">
        <v>45266</v>
      </c>
      <c r="Q12" s="11"/>
      <c r="R12" s="11">
        <v>9253</v>
      </c>
      <c r="S12" s="11">
        <v>9253</v>
      </c>
      <c r="T12" s="11">
        <v>303482</v>
      </c>
      <c r="U12" s="11">
        <v>54519</v>
      </c>
      <c r="V12" s="11">
        <v>9253</v>
      </c>
      <c r="W12" s="11">
        <v>11576</v>
      </c>
      <c r="X12" s="11">
        <v>9253</v>
      </c>
      <c r="Y12" s="11"/>
      <c r="Z12" s="11"/>
      <c r="AA12" s="11"/>
    </row>
    <row r="13" spans="1:27" ht="324">
      <c r="A13" s="49">
        <v>9</v>
      </c>
      <c r="B13" s="48" t="s">
        <v>198</v>
      </c>
      <c r="C13" s="49" t="s">
        <v>92</v>
      </c>
      <c r="D13" s="2" t="s">
        <v>197</v>
      </c>
      <c r="E13" s="2" t="s">
        <v>199</v>
      </c>
      <c r="F13" s="51">
        <f>9025+329000</f>
        <v>338025</v>
      </c>
      <c r="G13" s="51">
        <f t="shared" si="0"/>
        <v>0</v>
      </c>
      <c r="H13" s="51">
        <f t="shared" si="1"/>
        <v>338025</v>
      </c>
      <c r="I13" s="52">
        <f t="shared" si="2"/>
        <v>0</v>
      </c>
      <c r="J13" s="54" t="s">
        <v>95</v>
      </c>
      <c r="K13" s="28">
        <v>44407</v>
      </c>
      <c r="L13" s="48" t="s">
        <v>141</v>
      </c>
      <c r="M13" s="46" t="s">
        <v>45</v>
      </c>
      <c r="N13" s="32"/>
      <c r="O13" s="20"/>
      <c r="P13" s="11">
        <v>8545</v>
      </c>
      <c r="Q13" s="11"/>
      <c r="R13" s="11"/>
      <c r="S13" s="11">
        <v>62473</v>
      </c>
      <c r="T13" s="11">
        <v>76042</v>
      </c>
      <c r="U13" s="11">
        <v>18288</v>
      </c>
      <c r="V13" s="11">
        <v>18320</v>
      </c>
      <c r="W13" s="11">
        <v>154357</v>
      </c>
      <c r="X13" s="11"/>
      <c r="Y13" s="11"/>
      <c r="Z13" s="11"/>
      <c r="AA13" s="11"/>
    </row>
    <row r="14" spans="1:27" ht="101.25" customHeight="1">
      <c r="A14" s="49">
        <v>10</v>
      </c>
      <c r="B14" s="99"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100"/>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101" t="s">
        <v>117</v>
      </c>
      <c r="C16" s="49" t="s">
        <v>58</v>
      </c>
      <c r="D16" s="2" t="s">
        <v>118</v>
      </c>
      <c r="E16" s="101" t="s">
        <v>120</v>
      </c>
      <c r="F16" s="51">
        <v>20781</v>
      </c>
      <c r="G16" s="51">
        <f t="shared" si="0"/>
        <v>20781</v>
      </c>
      <c r="H16" s="51">
        <f t="shared" si="1"/>
        <v>20781</v>
      </c>
      <c r="I16" s="52">
        <f t="shared" si="2"/>
        <v>0</v>
      </c>
      <c r="J16" s="57" t="s">
        <v>116</v>
      </c>
      <c r="K16" s="28">
        <v>44491</v>
      </c>
      <c r="L16" s="48" t="s">
        <v>205</v>
      </c>
      <c r="M16" s="46" t="s">
        <v>47</v>
      </c>
      <c r="N16" s="32"/>
      <c r="O16" s="20"/>
      <c r="P16" s="11"/>
      <c r="Q16" s="11"/>
      <c r="R16" s="11"/>
      <c r="S16" s="11"/>
      <c r="T16" s="11"/>
      <c r="U16" s="11"/>
      <c r="V16" s="11"/>
      <c r="W16" s="11"/>
      <c r="X16" s="11"/>
      <c r="Y16" s="11">
        <v>20781</v>
      </c>
      <c r="Z16" s="11"/>
      <c r="AA16" s="11"/>
    </row>
    <row r="17" spans="1:27" ht="48">
      <c r="A17" s="49">
        <v>13</v>
      </c>
      <c r="B17" s="102"/>
      <c r="C17" s="49" t="s">
        <v>58</v>
      </c>
      <c r="D17" s="2" t="s">
        <v>119</v>
      </c>
      <c r="E17" s="102"/>
      <c r="F17" s="51">
        <v>5000</v>
      </c>
      <c r="G17" s="51">
        <f t="shared" si="0"/>
        <v>5000</v>
      </c>
      <c r="H17" s="51">
        <f t="shared" si="1"/>
        <v>5000</v>
      </c>
      <c r="I17" s="52">
        <f t="shared" si="2"/>
        <v>0</v>
      </c>
      <c r="J17" s="57" t="s">
        <v>116</v>
      </c>
      <c r="K17" s="28">
        <v>44491</v>
      </c>
      <c r="L17" s="48"/>
      <c r="M17" s="46" t="s">
        <v>47</v>
      </c>
      <c r="N17" s="32"/>
      <c r="O17" s="20"/>
      <c r="P17" s="11"/>
      <c r="Q17" s="11"/>
      <c r="R17" s="11"/>
      <c r="S17" s="11"/>
      <c r="T17" s="11"/>
      <c r="U17" s="11"/>
      <c r="V17" s="11"/>
      <c r="W17" s="11"/>
      <c r="X17" s="11"/>
      <c r="Y17" s="11">
        <v>5000</v>
      </c>
      <c r="Z17" s="11"/>
      <c r="AA17" s="11"/>
    </row>
    <row r="18" spans="1:27" ht="177.7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0</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226.5">
      <c r="A20" s="49">
        <v>16</v>
      </c>
      <c r="B20" s="48" t="s">
        <v>400</v>
      </c>
      <c r="C20" s="49" t="s">
        <v>76</v>
      </c>
      <c r="D20" s="2" t="s">
        <v>436</v>
      </c>
      <c r="E20" s="48" t="s">
        <v>437</v>
      </c>
      <c r="F20" s="51">
        <f>5760+5760</f>
        <v>11520</v>
      </c>
      <c r="G20" s="51">
        <f t="shared" si="0"/>
        <v>0</v>
      </c>
      <c r="H20" s="51">
        <f t="shared" si="1"/>
        <v>11520</v>
      </c>
      <c r="I20" s="52">
        <f t="shared" si="2"/>
        <v>0</v>
      </c>
      <c r="J20" s="54">
        <v>1100731</v>
      </c>
      <c r="K20" s="28">
        <v>44468</v>
      </c>
      <c r="L20" s="48"/>
      <c r="M20" s="46" t="s">
        <v>46</v>
      </c>
      <c r="N20" s="32"/>
      <c r="O20" s="20"/>
      <c r="P20" s="11"/>
      <c r="Q20" s="11"/>
      <c r="R20" s="11"/>
      <c r="S20" s="11"/>
      <c r="T20" s="11"/>
      <c r="U20" s="11"/>
      <c r="V20" s="11"/>
      <c r="W20" s="11"/>
      <c r="X20" s="11">
        <v>11520</v>
      </c>
      <c r="Y20" s="11"/>
      <c r="Z20" s="11"/>
      <c r="AA20" s="11"/>
    </row>
    <row r="21" spans="1:27" ht="96.75">
      <c r="A21" s="49">
        <v>17</v>
      </c>
      <c r="B21" s="48" t="s">
        <v>388</v>
      </c>
      <c r="C21" s="49" t="s">
        <v>76</v>
      </c>
      <c r="D21" s="2" t="s">
        <v>386</v>
      </c>
      <c r="E21" s="48" t="s">
        <v>387</v>
      </c>
      <c r="F21" s="51">
        <v>800</v>
      </c>
      <c r="G21" s="51">
        <f t="shared" si="0"/>
        <v>0</v>
      </c>
      <c r="H21" s="51">
        <f t="shared" si="1"/>
        <v>800</v>
      </c>
      <c r="I21" s="52">
        <f t="shared" si="2"/>
        <v>0</v>
      </c>
      <c r="J21" s="54">
        <v>1100731</v>
      </c>
      <c r="K21" s="28">
        <v>44412</v>
      </c>
      <c r="L21" s="48"/>
      <c r="M21" s="46" t="s">
        <v>46</v>
      </c>
      <c r="N21" s="32"/>
      <c r="O21" s="20"/>
      <c r="P21" s="11"/>
      <c r="Q21" s="11"/>
      <c r="R21" s="11"/>
      <c r="S21" s="11"/>
      <c r="T21" s="11"/>
      <c r="U21" s="11"/>
      <c r="V21" s="11"/>
      <c r="W21" s="11">
        <v>800</v>
      </c>
      <c r="X21" s="11"/>
      <c r="Y21" s="11"/>
      <c r="Z21" s="11"/>
      <c r="AA21" s="11"/>
    </row>
    <row r="22" spans="1:27" ht="64.5">
      <c r="A22" s="49">
        <v>18</v>
      </c>
      <c r="B22" s="48" t="s">
        <v>90</v>
      </c>
      <c r="C22" s="49" t="s">
        <v>87</v>
      </c>
      <c r="D22" s="2" t="s">
        <v>88</v>
      </c>
      <c r="E22" s="48" t="s">
        <v>89</v>
      </c>
      <c r="F22" s="51">
        <v>4000</v>
      </c>
      <c r="G22" s="51">
        <f t="shared" si="0"/>
        <v>0</v>
      </c>
      <c r="H22" s="51">
        <f t="shared" si="1"/>
        <v>4000</v>
      </c>
      <c r="I22" s="52">
        <f t="shared" si="2"/>
        <v>0</v>
      </c>
      <c r="J22" s="56" t="s">
        <v>91</v>
      </c>
      <c r="K22" s="28">
        <v>44357</v>
      </c>
      <c r="L22" s="48" t="s">
        <v>148</v>
      </c>
      <c r="M22" s="46" t="s">
        <v>46</v>
      </c>
      <c r="N22" s="32"/>
      <c r="O22" s="20"/>
      <c r="P22" s="11"/>
      <c r="Q22" s="11"/>
      <c r="R22" s="11"/>
      <c r="S22" s="11"/>
      <c r="T22" s="11"/>
      <c r="U22" s="11">
        <v>4000</v>
      </c>
      <c r="V22" s="11"/>
      <c r="W22" s="11"/>
      <c r="X22" s="11"/>
      <c r="Y22" s="11"/>
      <c r="Z22" s="11"/>
      <c r="AA22" s="11"/>
    </row>
    <row r="23" spans="1:27" ht="96.75">
      <c r="A23" s="49">
        <v>19</v>
      </c>
      <c r="B23" s="48" t="s">
        <v>425</v>
      </c>
      <c r="C23" s="49" t="s">
        <v>421</v>
      </c>
      <c r="D23" s="2" t="s">
        <v>424</v>
      </c>
      <c r="E23" s="48" t="s">
        <v>423</v>
      </c>
      <c r="F23" s="51">
        <v>60828</v>
      </c>
      <c r="G23" s="51">
        <f t="shared" si="0"/>
        <v>33084</v>
      </c>
      <c r="H23" s="51">
        <f t="shared" si="1"/>
        <v>33084</v>
      </c>
      <c r="I23" s="52">
        <f t="shared" si="2"/>
        <v>27744</v>
      </c>
      <c r="J23" s="54" t="s">
        <v>422</v>
      </c>
      <c r="K23" s="28"/>
      <c r="L23" s="48"/>
      <c r="M23" s="46" t="s">
        <v>44</v>
      </c>
      <c r="N23" s="32"/>
      <c r="O23" s="20"/>
      <c r="P23" s="11"/>
      <c r="Q23" s="11"/>
      <c r="R23" s="11"/>
      <c r="S23" s="11"/>
      <c r="T23" s="11"/>
      <c r="U23" s="11"/>
      <c r="V23" s="11"/>
      <c r="W23" s="11"/>
      <c r="X23" s="11"/>
      <c r="Y23" s="11">
        <v>33084</v>
      </c>
      <c r="Z23" s="11"/>
      <c r="AA23" s="11"/>
    </row>
    <row r="24" spans="1:27" ht="81">
      <c r="A24" s="49">
        <v>20</v>
      </c>
      <c r="B24" s="48" t="s">
        <v>405</v>
      </c>
      <c r="C24" s="49" t="s">
        <v>401</v>
      </c>
      <c r="D24" s="2" t="s">
        <v>402</v>
      </c>
      <c r="E24" s="48" t="s">
        <v>403</v>
      </c>
      <c r="F24" s="51">
        <v>386145</v>
      </c>
      <c r="G24" s="51">
        <f t="shared" si="0"/>
        <v>135235</v>
      </c>
      <c r="H24" s="51">
        <f t="shared" si="1"/>
        <v>167910</v>
      </c>
      <c r="I24" s="52">
        <f t="shared" si="2"/>
        <v>218235</v>
      </c>
      <c r="J24" s="56" t="s">
        <v>404</v>
      </c>
      <c r="K24" s="28"/>
      <c r="L24" s="48"/>
      <c r="M24" s="46" t="s">
        <v>46</v>
      </c>
      <c r="N24" s="32"/>
      <c r="O24" s="20"/>
      <c r="P24" s="11"/>
      <c r="Q24" s="11"/>
      <c r="R24" s="11"/>
      <c r="S24" s="11"/>
      <c r="T24" s="11"/>
      <c r="U24" s="11"/>
      <c r="V24" s="11"/>
      <c r="W24" s="11"/>
      <c r="X24" s="11">
        <v>32675</v>
      </c>
      <c r="Y24" s="11">
        <v>135235</v>
      </c>
      <c r="Z24" s="11"/>
      <c r="AA24" s="11"/>
    </row>
    <row r="25" spans="1:27" ht="64.5">
      <c r="A25" s="49">
        <v>21</v>
      </c>
      <c r="B25" s="48" t="s">
        <v>418</v>
      </c>
      <c r="C25" s="49" t="s">
        <v>415</v>
      </c>
      <c r="D25" s="2" t="s">
        <v>416</v>
      </c>
      <c r="E25" s="48" t="s">
        <v>417</v>
      </c>
      <c r="F25" s="51">
        <v>47500</v>
      </c>
      <c r="G25" s="51">
        <f t="shared" si="0"/>
        <v>0</v>
      </c>
      <c r="H25" s="51">
        <f t="shared" si="1"/>
        <v>47500</v>
      </c>
      <c r="I25" s="52">
        <f t="shared" si="2"/>
        <v>0</v>
      </c>
      <c r="J25" s="62">
        <v>1110120</v>
      </c>
      <c r="K25" s="28"/>
      <c r="L25" s="48"/>
      <c r="M25" s="46" t="s">
        <v>281</v>
      </c>
      <c r="N25" s="32"/>
      <c r="O25" s="20"/>
      <c r="P25" s="11"/>
      <c r="Q25" s="11"/>
      <c r="R25" s="11"/>
      <c r="S25" s="11"/>
      <c r="T25" s="11"/>
      <c r="U25" s="11"/>
      <c r="V25" s="11"/>
      <c r="W25" s="11"/>
      <c r="X25" s="11">
        <v>47500</v>
      </c>
      <c r="Y25" s="11"/>
      <c r="Z25" s="11"/>
      <c r="AA25" s="11"/>
    </row>
    <row r="26" spans="1:27" ht="307.5">
      <c r="A26" s="49">
        <v>22</v>
      </c>
      <c r="B26" s="48" t="s">
        <v>459</v>
      </c>
      <c r="C26" s="49" t="s">
        <v>456</v>
      </c>
      <c r="D26" s="2" t="s">
        <v>457</v>
      </c>
      <c r="E26" s="48" t="s">
        <v>458</v>
      </c>
      <c r="F26" s="51">
        <v>400000</v>
      </c>
      <c r="G26" s="51">
        <f>Y26</f>
        <v>18379</v>
      </c>
      <c r="H26" s="51">
        <f>SUM(P26:AA26)</f>
        <v>18379</v>
      </c>
      <c r="I26" s="52">
        <f>F26-H26</f>
        <v>381621</v>
      </c>
      <c r="J26" s="62">
        <v>1110731</v>
      </c>
      <c r="K26" s="28"/>
      <c r="L26" s="48"/>
      <c r="M26" s="46" t="s">
        <v>45</v>
      </c>
      <c r="N26" s="32"/>
      <c r="O26" s="20"/>
      <c r="P26" s="11"/>
      <c r="Q26" s="11"/>
      <c r="R26" s="11"/>
      <c r="S26" s="11"/>
      <c r="T26" s="11"/>
      <c r="U26" s="11"/>
      <c r="V26" s="11"/>
      <c r="W26" s="11"/>
      <c r="X26" s="11"/>
      <c r="Y26" s="11">
        <v>18379</v>
      </c>
      <c r="Z26" s="11"/>
      <c r="AA26" s="11"/>
    </row>
    <row r="27" spans="1:27" ht="96.75">
      <c r="A27" s="49">
        <v>23</v>
      </c>
      <c r="B27" s="48" t="s">
        <v>159</v>
      </c>
      <c r="C27" s="49" t="s">
        <v>155</v>
      </c>
      <c r="D27" s="2" t="s">
        <v>156</v>
      </c>
      <c r="E27" s="48" t="s">
        <v>158</v>
      </c>
      <c r="F27" s="51">
        <v>4000</v>
      </c>
      <c r="G27" s="51">
        <f t="shared" si="0"/>
        <v>0</v>
      </c>
      <c r="H27" s="51">
        <f t="shared" si="1"/>
        <v>4000</v>
      </c>
      <c r="I27" s="52">
        <f t="shared" si="2"/>
        <v>0</v>
      </c>
      <c r="J27" s="56" t="s">
        <v>157</v>
      </c>
      <c r="K27" s="28">
        <v>44299</v>
      </c>
      <c r="L27" s="48"/>
      <c r="M27" s="46" t="s">
        <v>45</v>
      </c>
      <c r="N27" s="32"/>
      <c r="O27" s="20"/>
      <c r="P27" s="11"/>
      <c r="Q27" s="11"/>
      <c r="R27" s="11"/>
      <c r="S27" s="11">
        <v>4000</v>
      </c>
      <c r="T27" s="11"/>
      <c r="U27" s="11"/>
      <c r="V27" s="11"/>
      <c r="W27" s="11"/>
      <c r="X27" s="11"/>
      <c r="Y27" s="11"/>
      <c r="Z27" s="11"/>
      <c r="AA27" s="11"/>
    </row>
    <row r="28" spans="1:27" ht="356.25">
      <c r="A28" s="49">
        <v>24</v>
      </c>
      <c r="B28" s="48" t="s">
        <v>474</v>
      </c>
      <c r="C28" s="49" t="s">
        <v>471</v>
      </c>
      <c r="D28" s="2" t="s">
        <v>472</v>
      </c>
      <c r="E28" s="48" t="s">
        <v>473</v>
      </c>
      <c r="F28" s="51">
        <v>10000</v>
      </c>
      <c r="G28" s="51">
        <f>Y28</f>
        <v>0</v>
      </c>
      <c r="H28" s="51">
        <f>SUM(P28:AA28)</f>
        <v>0</v>
      </c>
      <c r="I28" s="52">
        <f>F28-H28</f>
        <v>10000</v>
      </c>
      <c r="J28" s="56"/>
      <c r="K28" s="28"/>
      <c r="L28" s="48"/>
      <c r="M28" s="46" t="s">
        <v>46</v>
      </c>
      <c r="N28" s="32"/>
      <c r="O28" s="20"/>
      <c r="P28" s="11"/>
      <c r="Q28" s="11"/>
      <c r="R28" s="11"/>
      <c r="S28" s="11"/>
      <c r="T28" s="11"/>
      <c r="U28" s="11"/>
      <c r="V28" s="11"/>
      <c r="W28" s="11"/>
      <c r="X28" s="11"/>
      <c r="Y28" s="11"/>
      <c r="Z28" s="11"/>
      <c r="AA28" s="11"/>
    </row>
    <row r="29" spans="1:27" ht="81">
      <c r="A29" s="49">
        <v>25</v>
      </c>
      <c r="B29" s="24"/>
      <c r="C29" s="49" t="s">
        <v>219</v>
      </c>
      <c r="D29" s="2" t="s">
        <v>253</v>
      </c>
      <c r="E29" s="24" t="s">
        <v>220</v>
      </c>
      <c r="F29" s="51">
        <v>381031</v>
      </c>
      <c r="G29" s="51">
        <f t="shared" si="0"/>
        <v>0</v>
      </c>
      <c r="H29" s="51">
        <f t="shared" si="1"/>
        <v>381031</v>
      </c>
      <c r="I29" s="52">
        <f t="shared" si="2"/>
        <v>0</v>
      </c>
      <c r="J29" s="56"/>
      <c r="K29" s="28">
        <v>44351</v>
      </c>
      <c r="L29" s="48"/>
      <c r="M29" s="46" t="s">
        <v>281</v>
      </c>
      <c r="N29" s="32"/>
      <c r="O29" s="20"/>
      <c r="P29" s="11"/>
      <c r="Q29" s="11"/>
      <c r="R29" s="11"/>
      <c r="S29" s="11"/>
      <c r="T29" s="11"/>
      <c r="U29" s="11">
        <v>381031</v>
      </c>
      <c r="V29" s="11"/>
      <c r="W29" s="11"/>
      <c r="X29" s="11"/>
      <c r="Y29" s="11"/>
      <c r="Z29" s="11"/>
      <c r="AA29" s="11"/>
    </row>
    <row r="30" spans="1:27" ht="129">
      <c r="A30" s="49">
        <v>26</v>
      </c>
      <c r="B30" s="24" t="s">
        <v>372</v>
      </c>
      <c r="C30" s="49" t="s">
        <v>369</v>
      </c>
      <c r="D30" s="2" t="s">
        <v>370</v>
      </c>
      <c r="E30" s="24" t="s">
        <v>371</v>
      </c>
      <c r="F30" s="51">
        <v>6187</v>
      </c>
      <c r="G30" s="51">
        <f t="shared" si="0"/>
        <v>0</v>
      </c>
      <c r="H30" s="51">
        <f t="shared" si="1"/>
        <v>6187</v>
      </c>
      <c r="I30" s="52">
        <f t="shared" si="2"/>
        <v>0</v>
      </c>
      <c r="J30" s="62">
        <v>1100731</v>
      </c>
      <c r="K30" s="28">
        <v>44393</v>
      </c>
      <c r="L30" s="48"/>
      <c r="M30" s="46" t="s">
        <v>281</v>
      </c>
      <c r="N30" s="32"/>
      <c r="O30" s="20"/>
      <c r="P30" s="11"/>
      <c r="Q30" s="11"/>
      <c r="R30" s="11"/>
      <c r="S30" s="11"/>
      <c r="T30" s="11"/>
      <c r="U30" s="11">
        <v>5993</v>
      </c>
      <c r="V30" s="11">
        <v>194</v>
      </c>
      <c r="W30" s="11"/>
      <c r="X30" s="11"/>
      <c r="Y30" s="11"/>
      <c r="Z30" s="11"/>
      <c r="AA30" s="11"/>
    </row>
    <row r="31" spans="1:27" ht="64.5">
      <c r="A31" s="49">
        <v>27</v>
      </c>
      <c r="B31" s="48" t="s">
        <v>196</v>
      </c>
      <c r="C31" s="49" t="s">
        <v>193</v>
      </c>
      <c r="D31" s="2" t="s">
        <v>195</v>
      </c>
      <c r="E31" s="48" t="s">
        <v>194</v>
      </c>
      <c r="F31" s="51">
        <v>5000</v>
      </c>
      <c r="G31" s="51">
        <f t="shared" si="0"/>
        <v>0</v>
      </c>
      <c r="H31" s="51">
        <f t="shared" si="1"/>
        <v>5000</v>
      </c>
      <c r="I31" s="52">
        <f t="shared" si="2"/>
        <v>0</v>
      </c>
      <c r="J31" s="62">
        <v>1100530</v>
      </c>
      <c r="K31" s="28">
        <v>44316</v>
      </c>
      <c r="L31" s="48"/>
      <c r="M31" s="46" t="s">
        <v>46</v>
      </c>
      <c r="N31" s="32"/>
      <c r="O31" s="20"/>
      <c r="P31" s="11"/>
      <c r="Q31" s="11"/>
      <c r="R31" s="11"/>
      <c r="S31" s="11">
        <v>5000</v>
      </c>
      <c r="T31" s="11"/>
      <c r="U31" s="11"/>
      <c r="V31" s="11"/>
      <c r="W31" s="11"/>
      <c r="X31" s="11"/>
      <c r="Y31" s="11"/>
      <c r="Z31" s="11"/>
      <c r="AA31" s="11"/>
    </row>
    <row r="32" spans="1:27" ht="64.5">
      <c r="A32" s="49">
        <v>28</v>
      </c>
      <c r="B32" s="48" t="s">
        <v>335</v>
      </c>
      <c r="C32" s="49" t="s">
        <v>193</v>
      </c>
      <c r="D32" s="2" t="s">
        <v>333</v>
      </c>
      <c r="E32" s="48" t="s">
        <v>334</v>
      </c>
      <c r="F32" s="51">
        <v>1000</v>
      </c>
      <c r="G32" s="51">
        <f t="shared" si="0"/>
        <v>0</v>
      </c>
      <c r="H32" s="51">
        <f t="shared" si="1"/>
        <v>1000</v>
      </c>
      <c r="I32" s="52">
        <f t="shared" si="2"/>
        <v>0</v>
      </c>
      <c r="J32" s="62">
        <v>1100731</v>
      </c>
      <c r="K32" s="28"/>
      <c r="L32" s="48"/>
      <c r="M32" s="46" t="s">
        <v>46</v>
      </c>
      <c r="N32" s="32"/>
      <c r="O32" s="20"/>
      <c r="P32" s="11"/>
      <c r="Q32" s="11"/>
      <c r="R32" s="11"/>
      <c r="S32" s="11"/>
      <c r="T32" s="11"/>
      <c r="U32" s="11">
        <v>1000</v>
      </c>
      <c r="V32" s="11"/>
      <c r="W32" s="11"/>
      <c r="X32" s="11"/>
      <c r="Y32" s="11"/>
      <c r="Z32" s="11"/>
      <c r="AA32" s="11"/>
    </row>
    <row r="33" spans="1:27" ht="291">
      <c r="A33" s="49">
        <v>29</v>
      </c>
      <c r="B33" s="48" t="s">
        <v>374</v>
      </c>
      <c r="C33" s="49" t="s">
        <v>352</v>
      </c>
      <c r="D33" s="2" t="s">
        <v>353</v>
      </c>
      <c r="E33" s="48" t="s">
        <v>354</v>
      </c>
      <c r="F33" s="51">
        <v>233000</v>
      </c>
      <c r="G33" s="51">
        <f t="shared" si="0"/>
        <v>0</v>
      </c>
      <c r="H33" s="51">
        <f t="shared" si="1"/>
        <v>233000</v>
      </c>
      <c r="I33" s="52">
        <f t="shared" si="2"/>
        <v>0</v>
      </c>
      <c r="J33" s="62" t="s">
        <v>62</v>
      </c>
      <c r="K33" s="28">
        <v>44412</v>
      </c>
      <c r="L33" s="48"/>
      <c r="M33" s="46" t="s">
        <v>46</v>
      </c>
      <c r="N33" s="32"/>
      <c r="O33" s="20"/>
      <c r="P33" s="11"/>
      <c r="Q33" s="11"/>
      <c r="R33" s="11"/>
      <c r="S33" s="11"/>
      <c r="T33" s="11"/>
      <c r="U33" s="11">
        <v>85405</v>
      </c>
      <c r="V33" s="11">
        <v>61472</v>
      </c>
      <c r="W33" s="11">
        <v>86123</v>
      </c>
      <c r="X33" s="11"/>
      <c r="Y33" s="11"/>
      <c r="Z33" s="11"/>
      <c r="AA33" s="11"/>
    </row>
    <row r="34" spans="1:27" ht="162">
      <c r="A34" s="49">
        <v>30</v>
      </c>
      <c r="B34" s="48" t="s">
        <v>263</v>
      </c>
      <c r="C34" s="49" t="s">
        <v>260</v>
      </c>
      <c r="D34" s="2" t="s">
        <v>261</v>
      </c>
      <c r="E34" s="48" t="s">
        <v>262</v>
      </c>
      <c r="F34" s="51">
        <f>102927</f>
        <v>102927</v>
      </c>
      <c r="G34" s="51">
        <f t="shared" si="0"/>
        <v>0</v>
      </c>
      <c r="H34" s="51">
        <f t="shared" si="1"/>
        <v>102927</v>
      </c>
      <c r="I34" s="52">
        <f t="shared" si="2"/>
        <v>0</v>
      </c>
      <c r="J34" s="62"/>
      <c r="K34" s="28">
        <v>44410</v>
      </c>
      <c r="L34" s="48"/>
      <c r="M34" s="46" t="s">
        <v>46</v>
      </c>
      <c r="N34" s="32"/>
      <c r="O34" s="20"/>
      <c r="P34" s="11"/>
      <c r="Q34" s="11"/>
      <c r="R34" s="11"/>
      <c r="S34" s="11"/>
      <c r="T34" s="11">
        <v>30878</v>
      </c>
      <c r="U34" s="11">
        <v>41170</v>
      </c>
      <c r="V34" s="11">
        <v>14704</v>
      </c>
      <c r="W34" s="11">
        <v>16175</v>
      </c>
      <c r="X34" s="11"/>
      <c r="Y34" s="11"/>
      <c r="Z34" s="11"/>
      <c r="AA34" s="11"/>
    </row>
    <row r="35" spans="1:27" ht="162">
      <c r="A35" s="49">
        <v>31</v>
      </c>
      <c r="B35" s="48" t="s">
        <v>249</v>
      </c>
      <c r="C35" s="49" t="s">
        <v>212</v>
      </c>
      <c r="D35" s="2" t="s">
        <v>213</v>
      </c>
      <c r="E35" s="48" t="s">
        <v>214</v>
      </c>
      <c r="F35" s="51">
        <v>50000</v>
      </c>
      <c r="G35" s="51">
        <f t="shared" si="0"/>
        <v>50000</v>
      </c>
      <c r="H35" s="51">
        <f t="shared" si="1"/>
        <v>50000</v>
      </c>
      <c r="I35" s="52">
        <f t="shared" si="2"/>
        <v>0</v>
      </c>
      <c r="J35" s="62">
        <v>1100731</v>
      </c>
      <c r="K35" s="28">
        <v>44491</v>
      </c>
      <c r="L35" s="48"/>
      <c r="M35" s="46" t="s">
        <v>47</v>
      </c>
      <c r="N35" s="32"/>
      <c r="O35" s="20"/>
      <c r="P35" s="11"/>
      <c r="Q35" s="11"/>
      <c r="R35" s="11"/>
      <c r="S35" s="11"/>
      <c r="T35" s="11"/>
      <c r="U35" s="11"/>
      <c r="V35" s="11"/>
      <c r="W35" s="11"/>
      <c r="X35" s="11"/>
      <c r="Y35" s="11">
        <v>50000</v>
      </c>
      <c r="Z35" s="11"/>
      <c r="AA35" s="11"/>
    </row>
    <row r="36" spans="1:27" ht="145.5">
      <c r="A36" s="49">
        <v>32</v>
      </c>
      <c r="B36" s="48" t="s">
        <v>489</v>
      </c>
      <c r="C36" s="49" t="s">
        <v>486</v>
      </c>
      <c r="D36" s="2" t="s">
        <v>487</v>
      </c>
      <c r="E36" s="48" t="s">
        <v>488</v>
      </c>
      <c r="F36" s="51">
        <v>70000</v>
      </c>
      <c r="G36" s="51">
        <f>Y36</f>
        <v>0</v>
      </c>
      <c r="H36" s="51">
        <f>SUM(P36:AA36)</f>
        <v>0</v>
      </c>
      <c r="I36" s="52">
        <f>F36-H36</f>
        <v>70000</v>
      </c>
      <c r="J36" s="62">
        <v>1110731</v>
      </c>
      <c r="K36" s="28"/>
      <c r="L36" s="48"/>
      <c r="M36" s="46" t="s">
        <v>47</v>
      </c>
      <c r="N36" s="32"/>
      <c r="O36" s="20"/>
      <c r="P36" s="11"/>
      <c r="Q36" s="11"/>
      <c r="R36" s="11"/>
      <c r="S36" s="11"/>
      <c r="T36" s="11"/>
      <c r="U36" s="11"/>
      <c r="V36" s="11"/>
      <c r="W36" s="11"/>
      <c r="X36" s="11"/>
      <c r="Y36" s="11"/>
      <c r="Z36" s="11"/>
      <c r="AA36" s="11"/>
    </row>
    <row r="37" spans="1:27" ht="90" customHeight="1">
      <c r="A37" s="49">
        <v>33</v>
      </c>
      <c r="B37" s="101" t="s">
        <v>272</v>
      </c>
      <c r="C37" s="49" t="s">
        <v>228</v>
      </c>
      <c r="D37" s="2" t="s">
        <v>268</v>
      </c>
      <c r="E37" s="48" t="s">
        <v>230</v>
      </c>
      <c r="F37" s="51">
        <v>30000</v>
      </c>
      <c r="G37" s="51">
        <f t="shared" si="0"/>
        <v>0</v>
      </c>
      <c r="H37" s="51">
        <f t="shared" si="1"/>
        <v>30000</v>
      </c>
      <c r="I37" s="52">
        <f t="shared" si="2"/>
        <v>0</v>
      </c>
      <c r="J37" s="62" t="s">
        <v>62</v>
      </c>
      <c r="K37" s="28">
        <v>44410</v>
      </c>
      <c r="L37" s="48"/>
      <c r="M37" s="46" t="s">
        <v>46</v>
      </c>
      <c r="N37" s="32"/>
      <c r="O37" s="20"/>
      <c r="P37" s="11"/>
      <c r="Q37" s="11"/>
      <c r="R37" s="11"/>
      <c r="S37" s="11">
        <v>17369</v>
      </c>
      <c r="T37" s="11">
        <v>2400</v>
      </c>
      <c r="U37" s="11"/>
      <c r="V37" s="11"/>
      <c r="W37" s="11">
        <v>10231</v>
      </c>
      <c r="X37" s="11"/>
      <c r="Y37" s="11"/>
      <c r="Z37" s="11"/>
      <c r="AA37" s="11"/>
    </row>
    <row r="38" spans="1:27" ht="90" customHeight="1">
      <c r="A38" s="49">
        <v>34</v>
      </c>
      <c r="B38" s="103"/>
      <c r="C38" s="49" t="s">
        <v>228</v>
      </c>
      <c r="D38" s="2" t="s">
        <v>269</v>
      </c>
      <c r="E38" s="48" t="s">
        <v>230</v>
      </c>
      <c r="F38" s="51">
        <v>30000</v>
      </c>
      <c r="G38" s="51">
        <f t="shared" si="0"/>
        <v>0</v>
      </c>
      <c r="H38" s="51">
        <f t="shared" si="1"/>
        <v>30000</v>
      </c>
      <c r="I38" s="52">
        <f t="shared" si="2"/>
        <v>0</v>
      </c>
      <c r="J38" s="62" t="s">
        <v>62</v>
      </c>
      <c r="K38" s="28">
        <v>44410</v>
      </c>
      <c r="L38" s="48"/>
      <c r="M38" s="46" t="s">
        <v>47</v>
      </c>
      <c r="N38" s="32"/>
      <c r="O38" s="20"/>
      <c r="P38" s="11"/>
      <c r="Q38" s="11"/>
      <c r="R38" s="11"/>
      <c r="S38" s="11"/>
      <c r="T38" s="11">
        <v>30000</v>
      </c>
      <c r="U38" s="11"/>
      <c r="V38" s="11"/>
      <c r="W38" s="11"/>
      <c r="X38" s="11"/>
      <c r="Y38" s="11"/>
      <c r="Z38" s="11"/>
      <c r="AA38" s="11"/>
    </row>
    <row r="39" spans="1:27" ht="90" customHeight="1">
      <c r="A39" s="49">
        <v>35</v>
      </c>
      <c r="B39" s="103"/>
      <c r="C39" s="49" t="s">
        <v>228</v>
      </c>
      <c r="D39" s="2" t="s">
        <v>270</v>
      </c>
      <c r="E39" s="48" t="s">
        <v>230</v>
      </c>
      <c r="F39" s="51">
        <v>45000</v>
      </c>
      <c r="G39" s="51">
        <f t="shared" si="0"/>
        <v>0</v>
      </c>
      <c r="H39" s="51">
        <f t="shared" si="1"/>
        <v>45000</v>
      </c>
      <c r="I39" s="52">
        <f t="shared" si="2"/>
        <v>0</v>
      </c>
      <c r="J39" s="62" t="s">
        <v>62</v>
      </c>
      <c r="K39" s="28">
        <v>44410</v>
      </c>
      <c r="L39" s="48"/>
      <c r="M39" s="46" t="s">
        <v>273</v>
      </c>
      <c r="N39" s="32"/>
      <c r="O39" s="20"/>
      <c r="P39" s="11"/>
      <c r="Q39" s="11"/>
      <c r="R39" s="11"/>
      <c r="S39" s="11"/>
      <c r="T39" s="11">
        <v>38873</v>
      </c>
      <c r="U39" s="11"/>
      <c r="V39" s="11"/>
      <c r="W39" s="11">
        <v>6127</v>
      </c>
      <c r="X39" s="11"/>
      <c r="Y39" s="11"/>
      <c r="Z39" s="11"/>
      <c r="AA39" s="11"/>
    </row>
    <row r="40" spans="1:27" ht="90" customHeight="1">
      <c r="A40" s="49">
        <v>36</v>
      </c>
      <c r="B40" s="96"/>
      <c r="C40" s="49" t="s">
        <v>228</v>
      </c>
      <c r="D40" s="2" t="s">
        <v>271</v>
      </c>
      <c r="E40" s="48" t="s">
        <v>230</v>
      </c>
      <c r="F40" s="51">
        <v>20000</v>
      </c>
      <c r="G40" s="51">
        <f t="shared" si="0"/>
        <v>0</v>
      </c>
      <c r="H40" s="51">
        <f t="shared" si="1"/>
        <v>20000</v>
      </c>
      <c r="I40" s="52">
        <f t="shared" si="2"/>
        <v>0</v>
      </c>
      <c r="J40" s="62" t="s">
        <v>62</v>
      </c>
      <c r="K40" s="28">
        <v>44410</v>
      </c>
      <c r="L40" s="48"/>
      <c r="M40" s="46" t="s">
        <v>45</v>
      </c>
      <c r="N40" s="32"/>
      <c r="O40" s="20"/>
      <c r="P40" s="11"/>
      <c r="Q40" s="11"/>
      <c r="R40" s="11"/>
      <c r="S40" s="11"/>
      <c r="T40" s="11"/>
      <c r="U40" s="11">
        <v>1200</v>
      </c>
      <c r="V40" s="11">
        <v>18800</v>
      </c>
      <c r="W40" s="11"/>
      <c r="X40" s="11"/>
      <c r="Y40" s="11"/>
      <c r="Z40" s="11"/>
      <c r="AA40" s="11"/>
    </row>
    <row r="41" spans="1:27" ht="129">
      <c r="A41" s="49">
        <v>37</v>
      </c>
      <c r="B41" s="48" t="s">
        <v>245</v>
      </c>
      <c r="C41" s="49" t="s">
        <v>228</v>
      </c>
      <c r="D41" s="2" t="s">
        <v>243</v>
      </c>
      <c r="E41" s="48" t="s">
        <v>244</v>
      </c>
      <c r="F41" s="51">
        <v>13969</v>
      </c>
      <c r="G41" s="51">
        <f t="shared" si="0"/>
        <v>0</v>
      </c>
      <c r="H41" s="51">
        <f t="shared" si="1"/>
        <v>13969</v>
      </c>
      <c r="I41" s="52">
        <f t="shared" si="2"/>
        <v>0</v>
      </c>
      <c r="J41" s="62">
        <v>1100731</v>
      </c>
      <c r="K41" s="28">
        <v>44410</v>
      </c>
      <c r="L41" s="48"/>
      <c r="M41" s="46" t="s">
        <v>46</v>
      </c>
      <c r="N41" s="32"/>
      <c r="O41" s="20"/>
      <c r="P41" s="11"/>
      <c r="Q41" s="11"/>
      <c r="R41" s="11"/>
      <c r="S41" s="11"/>
      <c r="T41" s="11">
        <v>4411</v>
      </c>
      <c r="U41" s="11">
        <v>5882</v>
      </c>
      <c r="V41" s="11">
        <v>2573</v>
      </c>
      <c r="W41" s="11">
        <v>1103</v>
      </c>
      <c r="X41" s="11"/>
      <c r="Y41" s="11"/>
      <c r="Z41" s="11"/>
      <c r="AA41" s="11"/>
    </row>
    <row r="42" spans="1:27" ht="258.75">
      <c r="A42" s="49">
        <v>38</v>
      </c>
      <c r="B42" s="48" t="s">
        <v>449</v>
      </c>
      <c r="C42" s="49" t="s">
        <v>446</v>
      </c>
      <c r="D42" s="2" t="s">
        <v>447</v>
      </c>
      <c r="E42" s="48" t="s">
        <v>448</v>
      </c>
      <c r="F42" s="51">
        <v>112000</v>
      </c>
      <c r="G42" s="51">
        <f t="shared" si="0"/>
        <v>0</v>
      </c>
      <c r="H42" s="51">
        <f t="shared" si="1"/>
        <v>0</v>
      </c>
      <c r="I42" s="52">
        <f t="shared" si="2"/>
        <v>112000</v>
      </c>
      <c r="J42" s="62">
        <v>1110710</v>
      </c>
      <c r="K42" s="28"/>
      <c r="L42" s="48"/>
      <c r="M42" s="46" t="s">
        <v>43</v>
      </c>
      <c r="N42" s="32"/>
      <c r="O42" s="20"/>
      <c r="P42" s="11"/>
      <c r="Q42" s="11"/>
      <c r="R42" s="11"/>
      <c r="S42" s="11"/>
      <c r="T42" s="11"/>
      <c r="U42" s="11"/>
      <c r="V42" s="11"/>
      <c r="W42" s="11"/>
      <c r="X42" s="11"/>
      <c r="Y42" s="11"/>
      <c r="Z42" s="11"/>
      <c r="AA42" s="11"/>
    </row>
    <row r="43" spans="1:27" ht="210">
      <c r="A43" s="49">
        <v>39</v>
      </c>
      <c r="B43" s="48" t="s">
        <v>206</v>
      </c>
      <c r="C43" s="49" t="s">
        <v>180</v>
      </c>
      <c r="D43" s="2" t="s">
        <v>181</v>
      </c>
      <c r="E43" s="48" t="s">
        <v>182</v>
      </c>
      <c r="F43" s="51">
        <v>99300</v>
      </c>
      <c r="G43" s="51">
        <f t="shared" si="0"/>
        <v>0</v>
      </c>
      <c r="H43" s="51">
        <f t="shared" si="1"/>
        <v>99300</v>
      </c>
      <c r="I43" s="52">
        <f t="shared" si="2"/>
        <v>0</v>
      </c>
      <c r="J43" s="56" t="s">
        <v>183</v>
      </c>
      <c r="K43" s="28">
        <v>44253</v>
      </c>
      <c r="L43" s="48"/>
      <c r="M43" s="46" t="s">
        <v>46</v>
      </c>
      <c r="N43" s="32"/>
      <c r="O43" s="20"/>
      <c r="P43" s="11"/>
      <c r="Q43" s="11">
        <v>99300</v>
      </c>
      <c r="R43" s="11"/>
      <c r="S43" s="11"/>
      <c r="T43" s="11"/>
      <c r="U43" s="11"/>
      <c r="V43" s="11"/>
      <c r="W43" s="11"/>
      <c r="X43" s="11"/>
      <c r="Y43" s="11"/>
      <c r="Z43" s="11"/>
      <c r="AA43" s="11"/>
    </row>
    <row r="44" spans="1:27" ht="48">
      <c r="A44" s="49">
        <v>40</v>
      </c>
      <c r="B44" s="48" t="s">
        <v>318</v>
      </c>
      <c r="C44" s="49" t="s">
        <v>314</v>
      </c>
      <c r="D44" s="2" t="s">
        <v>315</v>
      </c>
      <c r="E44" s="48" t="s">
        <v>316</v>
      </c>
      <c r="F44" s="51">
        <v>2000</v>
      </c>
      <c r="G44" s="51">
        <f t="shared" si="0"/>
        <v>0</v>
      </c>
      <c r="H44" s="51">
        <f t="shared" si="1"/>
        <v>2000</v>
      </c>
      <c r="I44" s="52">
        <f t="shared" si="2"/>
        <v>0</v>
      </c>
      <c r="J44" s="56" t="s">
        <v>317</v>
      </c>
      <c r="K44" s="28"/>
      <c r="L44" s="48"/>
      <c r="M44" s="46" t="s">
        <v>51</v>
      </c>
      <c r="N44" s="32"/>
      <c r="O44" s="20"/>
      <c r="P44" s="11"/>
      <c r="Q44" s="11"/>
      <c r="R44" s="11"/>
      <c r="S44" s="11"/>
      <c r="T44" s="11"/>
      <c r="U44" s="11"/>
      <c r="V44" s="11">
        <v>2000</v>
      </c>
      <c r="W44" s="11"/>
      <c r="X44" s="11"/>
      <c r="Y44" s="11"/>
      <c r="Z44" s="11"/>
      <c r="AA44" s="11"/>
    </row>
    <row r="45" spans="1:27" ht="64.5">
      <c r="A45" s="49">
        <v>41</v>
      </c>
      <c r="B45" s="48" t="s">
        <v>410</v>
      </c>
      <c r="C45" s="49" t="s">
        <v>460</v>
      </c>
      <c r="D45" s="2" t="s">
        <v>407</v>
      </c>
      <c r="E45" s="48" t="s">
        <v>408</v>
      </c>
      <c r="F45" s="51">
        <v>34739</v>
      </c>
      <c r="G45" s="51">
        <f t="shared" si="0"/>
        <v>4000</v>
      </c>
      <c r="H45" s="51">
        <f t="shared" si="1"/>
        <v>34739</v>
      </c>
      <c r="I45" s="52">
        <f t="shared" si="2"/>
        <v>0</v>
      </c>
      <c r="J45" s="54" t="s">
        <v>409</v>
      </c>
      <c r="K45" s="28">
        <v>44483</v>
      </c>
      <c r="L45" s="48"/>
      <c r="M45" s="46" t="s">
        <v>44</v>
      </c>
      <c r="N45" s="32"/>
      <c r="O45" s="20"/>
      <c r="P45" s="11"/>
      <c r="Q45" s="11"/>
      <c r="R45" s="11"/>
      <c r="S45" s="11"/>
      <c r="T45" s="11"/>
      <c r="U45" s="11"/>
      <c r="V45" s="11"/>
      <c r="W45" s="11"/>
      <c r="X45" s="11">
        <v>30739</v>
      </c>
      <c r="Y45" s="11">
        <v>4000</v>
      </c>
      <c r="Z45" s="11"/>
      <c r="AA45" s="11"/>
    </row>
    <row r="46" spans="1:27" ht="96.75">
      <c r="A46" s="49">
        <v>42</v>
      </c>
      <c r="B46" s="48" t="s">
        <v>485</v>
      </c>
      <c r="C46" s="49" t="s">
        <v>482</v>
      </c>
      <c r="D46" s="2" t="s">
        <v>484</v>
      </c>
      <c r="E46" s="48" t="s">
        <v>483</v>
      </c>
      <c r="F46" s="51">
        <v>28800</v>
      </c>
      <c r="G46" s="51">
        <f>Y46</f>
        <v>0</v>
      </c>
      <c r="H46" s="51">
        <f>SUM(P46:AA46)</f>
        <v>0</v>
      </c>
      <c r="I46" s="52">
        <f>F46-H46</f>
        <v>28800</v>
      </c>
      <c r="J46" s="54">
        <v>1110731</v>
      </c>
      <c r="K46" s="28"/>
      <c r="L46" s="48"/>
      <c r="M46" s="46" t="s">
        <v>43</v>
      </c>
      <c r="N46" s="32"/>
      <c r="O46" s="20"/>
      <c r="P46" s="11"/>
      <c r="Q46" s="11"/>
      <c r="R46" s="11"/>
      <c r="S46" s="11"/>
      <c r="T46" s="11"/>
      <c r="U46" s="11"/>
      <c r="V46" s="11"/>
      <c r="W46" s="11"/>
      <c r="X46" s="11"/>
      <c r="Y46" s="11"/>
      <c r="Z46" s="11"/>
      <c r="AA46" s="11"/>
    </row>
    <row r="47" spans="1:27" ht="177.75">
      <c r="A47" s="49">
        <v>43</v>
      </c>
      <c r="B47" s="48" t="s">
        <v>478</v>
      </c>
      <c r="C47" s="49" t="s">
        <v>475</v>
      </c>
      <c r="D47" s="2" t="s">
        <v>476</v>
      </c>
      <c r="E47" s="48" t="s">
        <v>477</v>
      </c>
      <c r="F47" s="51">
        <v>30878</v>
      </c>
      <c r="G47" s="51">
        <f>Y47</f>
        <v>7352</v>
      </c>
      <c r="H47" s="51">
        <f>SUM(P47:AA47)</f>
        <v>7352</v>
      </c>
      <c r="I47" s="52">
        <f>F47-H47</f>
        <v>23526</v>
      </c>
      <c r="J47" s="54">
        <v>1110731</v>
      </c>
      <c r="K47" s="28"/>
      <c r="L47" s="48"/>
      <c r="M47" s="46" t="s">
        <v>46</v>
      </c>
      <c r="N47" s="32"/>
      <c r="O47" s="20"/>
      <c r="P47" s="11"/>
      <c r="Q47" s="11"/>
      <c r="R47" s="11"/>
      <c r="S47" s="11"/>
      <c r="T47" s="11"/>
      <c r="U47" s="11"/>
      <c r="V47" s="11"/>
      <c r="W47" s="11"/>
      <c r="X47" s="11"/>
      <c r="Y47" s="11">
        <v>7352</v>
      </c>
      <c r="Z47" s="11"/>
      <c r="AA47" s="11"/>
    </row>
    <row r="48" spans="1:27" ht="226.5">
      <c r="A48" s="49">
        <v>44</v>
      </c>
      <c r="B48" s="48" t="s">
        <v>169</v>
      </c>
      <c r="C48" s="49" t="s">
        <v>166</v>
      </c>
      <c r="D48" s="2" t="s">
        <v>167</v>
      </c>
      <c r="E48" s="48" t="s">
        <v>168</v>
      </c>
      <c r="F48" s="51">
        <v>14679</v>
      </c>
      <c r="G48" s="51">
        <f t="shared" si="0"/>
        <v>0</v>
      </c>
      <c r="H48" s="51">
        <f t="shared" si="1"/>
        <v>14679</v>
      </c>
      <c r="I48" s="52">
        <f t="shared" si="2"/>
        <v>0</v>
      </c>
      <c r="J48" s="56"/>
      <c r="K48" s="28"/>
      <c r="L48" s="48"/>
      <c r="M48" s="46" t="s">
        <v>127</v>
      </c>
      <c r="N48" s="32"/>
      <c r="O48" s="20"/>
      <c r="P48" s="11"/>
      <c r="Q48" s="11">
        <v>14679</v>
      </c>
      <c r="R48" s="11"/>
      <c r="S48" s="11"/>
      <c r="T48" s="11"/>
      <c r="U48" s="11"/>
      <c r="V48" s="11"/>
      <c r="W48" s="11"/>
      <c r="X48" s="11"/>
      <c r="Y48" s="11"/>
      <c r="Z48" s="11"/>
      <c r="AA48" s="11"/>
    </row>
    <row r="49" spans="1:27" ht="210">
      <c r="A49" s="49">
        <v>45</v>
      </c>
      <c r="B49" s="48" t="s">
        <v>126</v>
      </c>
      <c r="C49" s="49" t="s">
        <v>123</v>
      </c>
      <c r="D49" s="2" t="s">
        <v>124</v>
      </c>
      <c r="E49" s="48" t="s">
        <v>125</v>
      </c>
      <c r="F49" s="51">
        <f>17498+4550000+356504</f>
        <v>4924002</v>
      </c>
      <c r="G49" s="51">
        <f t="shared" si="0"/>
        <v>0</v>
      </c>
      <c r="H49" s="51">
        <f t="shared" si="1"/>
        <v>4924002</v>
      </c>
      <c r="I49" s="52">
        <f t="shared" si="2"/>
        <v>0</v>
      </c>
      <c r="J49" s="56"/>
      <c r="K49" s="28"/>
      <c r="L49" s="48" t="s">
        <v>149</v>
      </c>
      <c r="M49" s="46" t="s">
        <v>127</v>
      </c>
      <c r="N49" s="32"/>
      <c r="O49" s="20"/>
      <c r="P49" s="11"/>
      <c r="Q49" s="11"/>
      <c r="R49" s="11"/>
      <c r="S49" s="11">
        <v>4550000</v>
      </c>
      <c r="T49" s="11"/>
      <c r="U49" s="11">
        <v>374002</v>
      </c>
      <c r="V49" s="11"/>
      <c r="W49" s="11"/>
      <c r="X49" s="11"/>
      <c r="Y49" s="11"/>
      <c r="Z49" s="11"/>
      <c r="AA49" s="11"/>
    </row>
    <row r="50" spans="1:39" ht="48">
      <c r="A50" s="49">
        <v>46</v>
      </c>
      <c r="B50" s="48" t="s">
        <v>48</v>
      </c>
      <c r="C50" s="49" t="s">
        <v>131</v>
      </c>
      <c r="D50" s="2" t="s">
        <v>132</v>
      </c>
      <c r="E50" s="48" t="s">
        <v>419</v>
      </c>
      <c r="F50" s="51">
        <f>SUM(AB50:AM50)</f>
        <v>3002908</v>
      </c>
      <c r="G50" s="51">
        <f t="shared" si="0"/>
        <v>268103</v>
      </c>
      <c r="H50" s="51">
        <f t="shared" si="1"/>
        <v>2987412</v>
      </c>
      <c r="I50" s="52">
        <f t="shared" si="2"/>
        <v>15496</v>
      </c>
      <c r="J50" s="13">
        <v>10912</v>
      </c>
      <c r="K50" s="28"/>
      <c r="L50" s="48" t="s">
        <v>129</v>
      </c>
      <c r="M50" s="46" t="s">
        <v>49</v>
      </c>
      <c r="N50" s="9"/>
      <c r="O50" s="20"/>
      <c r="P50" s="11">
        <v>574485</v>
      </c>
      <c r="Q50" s="11">
        <v>268103</v>
      </c>
      <c r="R50" s="11">
        <v>268103</v>
      </c>
      <c r="S50" s="11">
        <v>268103</v>
      </c>
      <c r="T50" s="11">
        <v>268103</v>
      </c>
      <c r="U50" s="11">
        <v>268103</v>
      </c>
      <c r="V50" s="11">
        <v>268103</v>
      </c>
      <c r="W50" s="11">
        <v>268103</v>
      </c>
      <c r="X50" s="11">
        <v>268103</v>
      </c>
      <c r="Y50" s="11">
        <v>268103</v>
      </c>
      <c r="Z50" s="11"/>
      <c r="AA50" s="11"/>
      <c r="AB50" s="45">
        <v>314130</v>
      </c>
      <c r="AC50" s="45">
        <v>275851</v>
      </c>
      <c r="AD50" s="45">
        <v>268103</v>
      </c>
      <c r="AE50" s="45">
        <v>268103</v>
      </c>
      <c r="AF50" s="45">
        <v>268103</v>
      </c>
      <c r="AG50" s="45">
        <v>268103</v>
      </c>
      <c r="AH50" s="45">
        <v>268103</v>
      </c>
      <c r="AI50" s="45">
        <v>268103</v>
      </c>
      <c r="AJ50" s="45">
        <v>268103</v>
      </c>
      <c r="AK50" s="45">
        <v>268103</v>
      </c>
      <c r="AL50" s="45">
        <v>268103</v>
      </c>
      <c r="AM50" s="45"/>
    </row>
    <row r="51" spans="1:39" ht="48">
      <c r="A51" s="49">
        <v>47</v>
      </c>
      <c r="B51" s="48" t="s">
        <v>50</v>
      </c>
      <c r="C51" s="49" t="s">
        <v>133</v>
      </c>
      <c r="D51" s="2" t="s">
        <v>134</v>
      </c>
      <c r="E51" s="48" t="s">
        <v>420</v>
      </c>
      <c r="F51" s="51">
        <f>SUM(AB51:AM51)</f>
        <v>433500</v>
      </c>
      <c r="G51" s="51">
        <f t="shared" si="0"/>
        <v>0</v>
      </c>
      <c r="H51" s="51">
        <f t="shared" si="1"/>
        <v>322700</v>
      </c>
      <c r="I51" s="52">
        <f t="shared" si="2"/>
        <v>110800</v>
      </c>
      <c r="J51" s="13">
        <v>10912</v>
      </c>
      <c r="K51" s="28"/>
      <c r="L51" s="48"/>
      <c r="M51" s="46" t="s">
        <v>49</v>
      </c>
      <c r="N51" s="9"/>
      <c r="O51" s="20"/>
      <c r="P51" s="11"/>
      <c r="Q51" s="11"/>
      <c r="R51" s="11">
        <v>133500</v>
      </c>
      <c r="S51" s="11"/>
      <c r="T51" s="11"/>
      <c r="U51" s="11"/>
      <c r="V51" s="11"/>
      <c r="W51" s="11"/>
      <c r="X51" s="11">
        <v>189200</v>
      </c>
      <c r="Y51" s="11"/>
      <c r="Z51" s="11"/>
      <c r="AA51" s="11"/>
      <c r="AB51" s="45"/>
      <c r="AC51" s="45">
        <v>200000</v>
      </c>
      <c r="AD51" s="45"/>
      <c r="AE51" s="45"/>
      <c r="AF51" s="45"/>
      <c r="AG51" s="45"/>
      <c r="AH51" s="45"/>
      <c r="AI51" s="45"/>
      <c r="AJ51" s="45">
        <v>133500</v>
      </c>
      <c r="AK51" s="45"/>
      <c r="AL51" s="45">
        <v>100000</v>
      </c>
      <c r="AM51" s="45"/>
    </row>
    <row r="52" spans="1:39" ht="48">
      <c r="A52" s="49">
        <v>48</v>
      </c>
      <c r="B52" s="48" t="s">
        <v>50</v>
      </c>
      <c r="C52" s="49" t="s">
        <v>136</v>
      </c>
      <c r="D52" s="2" t="s">
        <v>135</v>
      </c>
      <c r="E52" s="48" t="s">
        <v>366</v>
      </c>
      <c r="F52" s="51">
        <f>SUM(AB52:AM52)</f>
        <v>838580</v>
      </c>
      <c r="G52" s="51">
        <f t="shared" si="0"/>
        <v>0</v>
      </c>
      <c r="H52" s="51">
        <f t="shared" si="1"/>
        <v>838580</v>
      </c>
      <c r="I52" s="52">
        <f t="shared" si="2"/>
        <v>0</v>
      </c>
      <c r="J52" s="13">
        <v>10912</v>
      </c>
      <c r="K52" s="28"/>
      <c r="L52" s="48" t="s">
        <v>130</v>
      </c>
      <c r="M52" s="46" t="s">
        <v>49</v>
      </c>
      <c r="N52" s="9"/>
      <c r="O52" s="20"/>
      <c r="P52" s="11">
        <v>246505</v>
      </c>
      <c r="Q52" s="11"/>
      <c r="R52" s="11"/>
      <c r="S52" s="11">
        <v>409575</v>
      </c>
      <c r="T52" s="11">
        <v>182500</v>
      </c>
      <c r="U52" s="11"/>
      <c r="V52" s="11"/>
      <c r="W52" s="11"/>
      <c r="X52" s="11"/>
      <c r="Y52" s="11"/>
      <c r="Z52" s="11"/>
      <c r="AA52" s="11"/>
      <c r="AB52" s="45">
        <v>248015</v>
      </c>
      <c r="AC52" s="45"/>
      <c r="AD52" s="45"/>
      <c r="AE52" s="45"/>
      <c r="AF52" s="45">
        <v>408065</v>
      </c>
      <c r="AG52" s="45">
        <v>182500</v>
      </c>
      <c r="AH52" s="45"/>
      <c r="AI52" s="45"/>
      <c r="AJ52" s="45"/>
      <c r="AK52" s="45"/>
      <c r="AL52" s="45"/>
      <c r="AM52" s="45"/>
    </row>
    <row r="53" spans="1:39" ht="81">
      <c r="A53" s="49">
        <v>49</v>
      </c>
      <c r="B53" s="48" t="s">
        <v>368</v>
      </c>
      <c r="C53" s="49" t="s">
        <v>364</v>
      </c>
      <c r="D53" s="2" t="s">
        <v>365</v>
      </c>
      <c r="E53" s="48" t="s">
        <v>367</v>
      </c>
      <c r="F53" s="51">
        <v>799000</v>
      </c>
      <c r="G53" s="51">
        <f t="shared" si="0"/>
        <v>0</v>
      </c>
      <c r="H53" s="51">
        <f t="shared" si="1"/>
        <v>799000</v>
      </c>
      <c r="I53" s="52">
        <f t="shared" si="2"/>
        <v>0</v>
      </c>
      <c r="J53" s="13">
        <v>1100930</v>
      </c>
      <c r="K53" s="28">
        <v>44389</v>
      </c>
      <c r="L53" s="48"/>
      <c r="M53" s="46" t="s">
        <v>127</v>
      </c>
      <c r="N53" s="9"/>
      <c r="O53" s="20"/>
      <c r="P53" s="11"/>
      <c r="Q53" s="11"/>
      <c r="R53" s="11"/>
      <c r="S53" s="11"/>
      <c r="T53" s="11"/>
      <c r="U53" s="11"/>
      <c r="V53" s="11">
        <v>799000</v>
      </c>
      <c r="W53" s="11"/>
      <c r="X53" s="11"/>
      <c r="Y53" s="11"/>
      <c r="Z53" s="11"/>
      <c r="AA53" s="11"/>
      <c r="AB53" s="45"/>
      <c r="AC53" s="45"/>
      <c r="AD53" s="45"/>
      <c r="AE53" s="45"/>
      <c r="AF53" s="45"/>
      <c r="AG53" s="45"/>
      <c r="AH53" s="45"/>
      <c r="AI53" s="45"/>
      <c r="AJ53" s="45"/>
      <c r="AK53" s="45"/>
      <c r="AL53" s="45"/>
      <c r="AM53" s="45"/>
    </row>
    <row r="54" spans="1:39" ht="81">
      <c r="A54" s="49">
        <v>50</v>
      </c>
      <c r="B54" s="48" t="s">
        <v>470</v>
      </c>
      <c r="C54" s="49" t="s">
        <v>467</v>
      </c>
      <c r="D54" s="2" t="s">
        <v>468</v>
      </c>
      <c r="E54" s="48" t="s">
        <v>469</v>
      </c>
      <c r="F54" s="51">
        <v>2914288</v>
      </c>
      <c r="G54" s="51">
        <f>Y54</f>
        <v>0</v>
      </c>
      <c r="H54" s="51">
        <f>SUM(P54:AA54)</f>
        <v>0</v>
      </c>
      <c r="I54" s="52">
        <f>F54-H54</f>
        <v>2914288</v>
      </c>
      <c r="J54" s="13">
        <v>11012</v>
      </c>
      <c r="K54" s="28"/>
      <c r="L54" s="48"/>
      <c r="M54" s="46" t="s">
        <v>127</v>
      </c>
      <c r="N54" s="9"/>
      <c r="O54" s="20"/>
      <c r="P54" s="11"/>
      <c r="Q54" s="11"/>
      <c r="R54" s="11"/>
      <c r="S54" s="11"/>
      <c r="T54" s="11"/>
      <c r="U54" s="11"/>
      <c r="V54" s="11"/>
      <c r="W54" s="11"/>
      <c r="X54" s="11"/>
      <c r="Y54" s="11"/>
      <c r="Z54" s="11"/>
      <c r="AA54" s="11"/>
      <c r="AB54" s="45"/>
      <c r="AC54" s="45"/>
      <c r="AD54" s="45"/>
      <c r="AE54" s="45"/>
      <c r="AF54" s="45"/>
      <c r="AG54" s="45"/>
      <c r="AH54" s="45"/>
      <c r="AI54" s="45"/>
      <c r="AJ54" s="45"/>
      <c r="AK54" s="45"/>
      <c r="AL54" s="45"/>
      <c r="AM54" s="45"/>
    </row>
    <row r="55" spans="1:39" ht="96.75">
      <c r="A55" s="49">
        <v>51</v>
      </c>
      <c r="B55" s="48" t="s">
        <v>393</v>
      </c>
      <c r="C55" s="49" t="s">
        <v>390</v>
      </c>
      <c r="D55" s="2" t="s">
        <v>391</v>
      </c>
      <c r="E55" s="48" t="s">
        <v>392</v>
      </c>
      <c r="F55" s="51">
        <v>10000</v>
      </c>
      <c r="G55" s="51">
        <f t="shared" si="0"/>
        <v>0</v>
      </c>
      <c r="H55" s="51">
        <f t="shared" si="1"/>
        <v>10000</v>
      </c>
      <c r="I55" s="52">
        <f t="shared" si="2"/>
        <v>0</v>
      </c>
      <c r="J55" s="13"/>
      <c r="K55" s="28"/>
      <c r="L55" s="48"/>
      <c r="M55" s="46" t="s">
        <v>47</v>
      </c>
      <c r="N55" s="9"/>
      <c r="O55" s="20"/>
      <c r="P55" s="11"/>
      <c r="Q55" s="11"/>
      <c r="R55" s="11"/>
      <c r="S55" s="11"/>
      <c r="T55" s="11"/>
      <c r="U55" s="11"/>
      <c r="V55" s="11"/>
      <c r="W55" s="11"/>
      <c r="X55" s="11">
        <v>10000</v>
      </c>
      <c r="Y55" s="11"/>
      <c r="Z55" s="11"/>
      <c r="AA55" s="11"/>
      <c r="AB55" s="45"/>
      <c r="AC55" s="45"/>
      <c r="AD55" s="45"/>
      <c r="AE55" s="45"/>
      <c r="AF55" s="45"/>
      <c r="AG55" s="45"/>
      <c r="AH55" s="45"/>
      <c r="AI55" s="45"/>
      <c r="AJ55" s="45"/>
      <c r="AK55" s="45"/>
      <c r="AL55" s="45"/>
      <c r="AM55" s="45"/>
    </row>
    <row r="56" spans="1:39" ht="113.25">
      <c r="A56" s="49">
        <v>52</v>
      </c>
      <c r="B56" s="48" t="s">
        <v>259</v>
      </c>
      <c r="C56" s="49" t="s">
        <v>256</v>
      </c>
      <c r="D56" s="2" t="s">
        <v>257</v>
      </c>
      <c r="E56" s="48" t="s">
        <v>258</v>
      </c>
      <c r="F56" s="51">
        <v>10000</v>
      </c>
      <c r="G56" s="51">
        <f t="shared" si="0"/>
        <v>0</v>
      </c>
      <c r="H56" s="51">
        <f t="shared" si="1"/>
        <v>10000</v>
      </c>
      <c r="I56" s="52">
        <f t="shared" si="2"/>
        <v>0</v>
      </c>
      <c r="J56" s="13"/>
      <c r="K56" s="28"/>
      <c r="L56" s="48"/>
      <c r="M56" s="46" t="s">
        <v>127</v>
      </c>
      <c r="N56" s="9"/>
      <c r="O56" s="20"/>
      <c r="P56" s="11"/>
      <c r="Q56" s="11"/>
      <c r="R56" s="11"/>
      <c r="S56" s="11"/>
      <c r="T56" s="11"/>
      <c r="U56" s="11"/>
      <c r="V56" s="11">
        <v>10000</v>
      </c>
      <c r="W56" s="11"/>
      <c r="X56" s="11"/>
      <c r="Y56" s="11"/>
      <c r="Z56" s="11"/>
      <c r="AA56" s="11"/>
      <c r="AB56" s="45"/>
      <c r="AC56" s="45"/>
      <c r="AD56" s="45"/>
      <c r="AE56" s="45"/>
      <c r="AF56" s="45"/>
      <c r="AG56" s="45"/>
      <c r="AH56" s="45"/>
      <c r="AI56" s="45"/>
      <c r="AJ56" s="45"/>
      <c r="AK56" s="45"/>
      <c r="AL56" s="45"/>
      <c r="AM56" s="45"/>
    </row>
    <row r="57" spans="1:39" ht="81">
      <c r="A57" s="49">
        <v>53</v>
      </c>
      <c r="B57" s="48" t="s">
        <v>68</v>
      </c>
      <c r="C57" s="49" t="s">
        <v>64</v>
      </c>
      <c r="D57" s="2" t="s">
        <v>65</v>
      </c>
      <c r="E57" s="48" t="s">
        <v>66</v>
      </c>
      <c r="F57" s="51">
        <v>100000</v>
      </c>
      <c r="G57" s="51">
        <f t="shared" si="0"/>
        <v>0</v>
      </c>
      <c r="H57" s="51">
        <f t="shared" si="1"/>
        <v>100000</v>
      </c>
      <c r="I57" s="52">
        <f t="shared" si="2"/>
        <v>0</v>
      </c>
      <c r="J57" s="13">
        <v>11002</v>
      </c>
      <c r="K57" s="28">
        <v>44294</v>
      </c>
      <c r="L57" s="48" t="s">
        <v>150</v>
      </c>
      <c r="M57" s="46" t="s">
        <v>67</v>
      </c>
      <c r="N57" s="9"/>
      <c r="O57" s="20"/>
      <c r="P57" s="11"/>
      <c r="Q57" s="11"/>
      <c r="R57" s="11">
        <v>98000</v>
      </c>
      <c r="S57" s="11">
        <v>2000</v>
      </c>
      <c r="T57" s="11"/>
      <c r="U57" s="11"/>
      <c r="V57" s="11"/>
      <c r="W57" s="11"/>
      <c r="X57" s="11"/>
      <c r="Y57" s="11"/>
      <c r="Z57" s="11"/>
      <c r="AA57" s="11"/>
      <c r="AB57" s="45"/>
      <c r="AC57" s="45"/>
      <c r="AD57" s="45"/>
      <c r="AE57" s="45"/>
      <c r="AF57" s="45"/>
      <c r="AG57" s="45"/>
      <c r="AH57" s="45"/>
      <c r="AI57" s="45"/>
      <c r="AJ57" s="45"/>
      <c r="AK57" s="45"/>
      <c r="AL57" s="45"/>
      <c r="AM57" s="45"/>
    </row>
    <row r="58" spans="1:39" ht="96.75">
      <c r="A58" s="49">
        <v>54</v>
      </c>
      <c r="B58" s="80" t="s">
        <v>363</v>
      </c>
      <c r="C58" s="49" t="s">
        <v>360</v>
      </c>
      <c r="D58" s="2" t="s">
        <v>361</v>
      </c>
      <c r="E58" s="48" t="s">
        <v>362</v>
      </c>
      <c r="F58" s="51">
        <v>60000</v>
      </c>
      <c r="G58" s="51">
        <f t="shared" si="0"/>
        <v>0</v>
      </c>
      <c r="H58" s="51">
        <f t="shared" si="1"/>
        <v>60000</v>
      </c>
      <c r="I58" s="52">
        <f t="shared" si="2"/>
        <v>0</v>
      </c>
      <c r="J58" s="13"/>
      <c r="K58" s="28"/>
      <c r="L58" s="48"/>
      <c r="M58" s="46" t="s">
        <v>49</v>
      </c>
      <c r="N58" s="9"/>
      <c r="O58" s="20"/>
      <c r="P58" s="11"/>
      <c r="Q58" s="11"/>
      <c r="R58" s="11"/>
      <c r="S58" s="11"/>
      <c r="T58" s="11"/>
      <c r="U58" s="11">
        <v>60000</v>
      </c>
      <c r="V58" s="11"/>
      <c r="W58" s="11"/>
      <c r="X58" s="11"/>
      <c r="Y58" s="11"/>
      <c r="Z58" s="11"/>
      <c r="AA58" s="11"/>
      <c r="AB58" s="45"/>
      <c r="AC58" s="45"/>
      <c r="AD58" s="45"/>
      <c r="AE58" s="45"/>
      <c r="AF58" s="45"/>
      <c r="AG58" s="45"/>
      <c r="AH58" s="45"/>
      <c r="AI58" s="45"/>
      <c r="AJ58" s="45"/>
      <c r="AK58" s="45"/>
      <c r="AL58" s="45"/>
      <c r="AM58" s="45"/>
    </row>
    <row r="59" spans="1:39" ht="113.25">
      <c r="A59" s="49">
        <v>55</v>
      </c>
      <c r="B59" s="80" t="s">
        <v>347</v>
      </c>
      <c r="C59" s="49" t="s">
        <v>344</v>
      </c>
      <c r="D59" s="2" t="s">
        <v>345</v>
      </c>
      <c r="E59" s="48" t="s">
        <v>346</v>
      </c>
      <c r="F59" s="51">
        <v>18900</v>
      </c>
      <c r="G59" s="51">
        <f t="shared" si="0"/>
        <v>0</v>
      </c>
      <c r="H59" s="51">
        <f t="shared" si="1"/>
        <v>0</v>
      </c>
      <c r="I59" s="52">
        <f t="shared" si="2"/>
        <v>18900</v>
      </c>
      <c r="J59" s="13" t="s">
        <v>312</v>
      </c>
      <c r="K59" s="28"/>
      <c r="L59" s="48"/>
      <c r="M59" s="46" t="s">
        <v>281</v>
      </c>
      <c r="N59" s="9"/>
      <c r="O59" s="20"/>
      <c r="P59" s="11"/>
      <c r="Q59" s="11"/>
      <c r="R59" s="11"/>
      <c r="S59" s="11"/>
      <c r="T59" s="11"/>
      <c r="U59" s="11"/>
      <c r="V59" s="11"/>
      <c r="W59" s="11"/>
      <c r="X59" s="11"/>
      <c r="Y59" s="11"/>
      <c r="Z59" s="11"/>
      <c r="AA59" s="11"/>
      <c r="AB59" s="45"/>
      <c r="AC59" s="45"/>
      <c r="AD59" s="45"/>
      <c r="AE59" s="45"/>
      <c r="AF59" s="45"/>
      <c r="AG59" s="45"/>
      <c r="AH59" s="45"/>
      <c r="AI59" s="45"/>
      <c r="AJ59" s="45"/>
      <c r="AK59" s="45"/>
      <c r="AL59" s="45"/>
      <c r="AM59" s="45"/>
    </row>
    <row r="60" spans="1:39" ht="64.5">
      <c r="A60" s="49">
        <v>56</v>
      </c>
      <c r="B60" s="80" t="s">
        <v>283</v>
      </c>
      <c r="C60" s="49" t="s">
        <v>278</v>
      </c>
      <c r="D60" s="2" t="s">
        <v>279</v>
      </c>
      <c r="E60" s="48" t="s">
        <v>280</v>
      </c>
      <c r="F60" s="51">
        <v>20000</v>
      </c>
      <c r="G60" s="51">
        <f t="shared" si="0"/>
        <v>0</v>
      </c>
      <c r="H60" s="51">
        <f t="shared" si="1"/>
        <v>0</v>
      </c>
      <c r="I60" s="52">
        <f t="shared" si="2"/>
        <v>20000</v>
      </c>
      <c r="J60" s="13" t="s">
        <v>282</v>
      </c>
      <c r="K60" s="28"/>
      <c r="L60" s="48"/>
      <c r="M60" s="46" t="s">
        <v>281</v>
      </c>
      <c r="N60" s="9"/>
      <c r="O60" s="20"/>
      <c r="P60" s="11"/>
      <c r="Q60" s="11"/>
      <c r="R60" s="11"/>
      <c r="S60" s="11"/>
      <c r="T60" s="11"/>
      <c r="U60" s="11"/>
      <c r="V60" s="11"/>
      <c r="W60" s="11"/>
      <c r="X60" s="11"/>
      <c r="Y60" s="11"/>
      <c r="Z60" s="11"/>
      <c r="AA60" s="11"/>
      <c r="AB60" s="45"/>
      <c r="AC60" s="45"/>
      <c r="AD60" s="45"/>
      <c r="AE60" s="45"/>
      <c r="AF60" s="45"/>
      <c r="AG60" s="45"/>
      <c r="AH60" s="45"/>
      <c r="AI60" s="45"/>
      <c r="AJ60" s="45"/>
      <c r="AK60" s="45"/>
      <c r="AL60" s="45"/>
      <c r="AM60" s="45"/>
    </row>
    <row r="61" spans="1:39" ht="113.25">
      <c r="A61" s="49">
        <v>57</v>
      </c>
      <c r="B61" s="80" t="s">
        <v>385</v>
      </c>
      <c r="C61" s="49" t="s">
        <v>381</v>
      </c>
      <c r="D61" s="2" t="s">
        <v>382</v>
      </c>
      <c r="E61" s="48" t="s">
        <v>383</v>
      </c>
      <c r="F61" s="51">
        <v>7000</v>
      </c>
      <c r="G61" s="51">
        <f t="shared" si="0"/>
        <v>4958</v>
      </c>
      <c r="H61" s="51">
        <f t="shared" si="1"/>
        <v>7000</v>
      </c>
      <c r="I61" s="52">
        <f t="shared" si="2"/>
        <v>0</v>
      </c>
      <c r="J61" s="13"/>
      <c r="K61" s="28">
        <v>44477</v>
      </c>
      <c r="L61" s="48"/>
      <c r="M61" s="46" t="s">
        <v>384</v>
      </c>
      <c r="N61" s="9"/>
      <c r="O61" s="20"/>
      <c r="P61" s="11"/>
      <c r="Q61" s="11"/>
      <c r="R61" s="11"/>
      <c r="S61" s="11"/>
      <c r="T61" s="11"/>
      <c r="U61" s="11"/>
      <c r="V61" s="11"/>
      <c r="W61" s="11">
        <v>2042</v>
      </c>
      <c r="X61" s="11"/>
      <c r="Y61" s="11">
        <v>4958</v>
      </c>
      <c r="Z61" s="11"/>
      <c r="AA61" s="11"/>
      <c r="AB61" s="45"/>
      <c r="AC61" s="45"/>
      <c r="AD61" s="45"/>
      <c r="AE61" s="45"/>
      <c r="AF61" s="45"/>
      <c r="AG61" s="45"/>
      <c r="AH61" s="45"/>
      <c r="AI61" s="45"/>
      <c r="AJ61" s="45"/>
      <c r="AK61" s="45"/>
      <c r="AL61" s="45"/>
      <c r="AM61" s="45"/>
    </row>
    <row r="62" spans="1:39" ht="129">
      <c r="A62" s="49">
        <v>58</v>
      </c>
      <c r="B62" s="80" t="s">
        <v>164</v>
      </c>
      <c r="C62" s="49" t="s">
        <v>161</v>
      </c>
      <c r="D62" s="2" t="s">
        <v>160</v>
      </c>
      <c r="E62" s="48" t="s">
        <v>162</v>
      </c>
      <c r="F62" s="51">
        <v>120000</v>
      </c>
      <c r="G62" s="51">
        <f t="shared" si="0"/>
        <v>0</v>
      </c>
      <c r="H62" s="51">
        <f t="shared" si="1"/>
        <v>120000</v>
      </c>
      <c r="I62" s="52">
        <f t="shared" si="2"/>
        <v>0</v>
      </c>
      <c r="J62" s="13" t="s">
        <v>163</v>
      </c>
      <c r="K62" s="28"/>
      <c r="L62" s="48"/>
      <c r="M62" s="46" t="s">
        <v>127</v>
      </c>
      <c r="N62" s="9"/>
      <c r="O62" s="20"/>
      <c r="P62" s="11"/>
      <c r="Q62" s="11">
        <v>120000</v>
      </c>
      <c r="R62" s="11"/>
      <c r="S62" s="11"/>
      <c r="T62" s="11"/>
      <c r="U62" s="11"/>
      <c r="V62" s="11"/>
      <c r="W62" s="11"/>
      <c r="X62" s="11"/>
      <c r="Y62" s="11"/>
      <c r="Z62" s="11"/>
      <c r="AA62" s="11"/>
      <c r="AB62" s="45"/>
      <c r="AC62" s="45"/>
      <c r="AD62" s="45"/>
      <c r="AE62" s="45"/>
      <c r="AF62" s="45"/>
      <c r="AG62" s="45"/>
      <c r="AH62" s="45"/>
      <c r="AI62" s="45"/>
      <c r="AJ62" s="45"/>
      <c r="AK62" s="45"/>
      <c r="AL62" s="45"/>
      <c r="AM62" s="45"/>
    </row>
    <row r="63" spans="1:39" ht="81">
      <c r="A63" s="49">
        <v>59</v>
      </c>
      <c r="B63" s="80" t="s">
        <v>307</v>
      </c>
      <c r="C63" s="49" t="s">
        <v>303</v>
      </c>
      <c r="D63" s="2" t="s">
        <v>304</v>
      </c>
      <c r="E63" s="48" t="s">
        <v>305</v>
      </c>
      <c r="F63" s="51">
        <v>500</v>
      </c>
      <c r="G63" s="51">
        <f t="shared" si="0"/>
        <v>0</v>
      </c>
      <c r="H63" s="51">
        <f t="shared" si="1"/>
        <v>0</v>
      </c>
      <c r="I63" s="52">
        <f t="shared" si="2"/>
        <v>500</v>
      </c>
      <c r="J63" s="13" t="s">
        <v>306</v>
      </c>
      <c r="K63" s="28"/>
      <c r="L63" s="48"/>
      <c r="M63" s="46" t="s">
        <v>241</v>
      </c>
      <c r="N63" s="9"/>
      <c r="O63" s="20"/>
      <c r="P63" s="11"/>
      <c r="Q63" s="11"/>
      <c r="R63" s="11"/>
      <c r="S63" s="11"/>
      <c r="T63" s="11"/>
      <c r="U63" s="11"/>
      <c r="V63" s="11"/>
      <c r="W63" s="11"/>
      <c r="X63" s="11"/>
      <c r="Y63" s="11"/>
      <c r="Z63" s="11"/>
      <c r="AA63" s="11"/>
      <c r="AB63" s="45"/>
      <c r="AC63" s="45"/>
      <c r="AD63" s="45"/>
      <c r="AE63" s="45"/>
      <c r="AF63" s="45"/>
      <c r="AG63" s="45"/>
      <c r="AH63" s="45"/>
      <c r="AI63" s="45"/>
      <c r="AJ63" s="45"/>
      <c r="AK63" s="45"/>
      <c r="AL63" s="45"/>
      <c r="AM63" s="45"/>
    </row>
    <row r="64" spans="1:39" ht="81">
      <c r="A64" s="49">
        <v>60</v>
      </c>
      <c r="B64" s="101" t="s">
        <v>242</v>
      </c>
      <c r="C64" s="49" t="s">
        <v>238</v>
      </c>
      <c r="D64" s="2" t="s">
        <v>239</v>
      </c>
      <c r="E64" s="48" t="s">
        <v>396</v>
      </c>
      <c r="F64" s="51">
        <f>732740+2956</f>
        <v>735696</v>
      </c>
      <c r="G64" s="51">
        <f t="shared" si="0"/>
        <v>0</v>
      </c>
      <c r="H64" s="51">
        <f t="shared" si="1"/>
        <v>735696</v>
      </c>
      <c r="I64" s="52">
        <f t="shared" si="2"/>
        <v>0</v>
      </c>
      <c r="J64" s="13">
        <v>1100731</v>
      </c>
      <c r="K64" s="28"/>
      <c r="L64" s="48"/>
      <c r="M64" s="46" t="s">
        <v>241</v>
      </c>
      <c r="N64" s="9"/>
      <c r="O64" s="20"/>
      <c r="P64" s="11"/>
      <c r="Q64" s="11"/>
      <c r="R64" s="11"/>
      <c r="S64" s="11">
        <v>732740</v>
      </c>
      <c r="T64" s="11"/>
      <c r="U64" s="11"/>
      <c r="V64" s="11">
        <v>2956</v>
      </c>
      <c r="W64" s="11"/>
      <c r="X64" s="11"/>
      <c r="Y64" s="11"/>
      <c r="Z64" s="11"/>
      <c r="AA64" s="11"/>
      <c r="AB64" s="45"/>
      <c r="AC64" s="45"/>
      <c r="AD64" s="45"/>
      <c r="AE64" s="45"/>
      <c r="AF64" s="45"/>
      <c r="AG64" s="45"/>
      <c r="AH64" s="45"/>
      <c r="AI64" s="45"/>
      <c r="AJ64" s="45"/>
      <c r="AK64" s="45"/>
      <c r="AL64" s="45"/>
      <c r="AM64" s="45"/>
    </row>
    <row r="65" spans="1:39" ht="48">
      <c r="A65" s="49">
        <v>61</v>
      </c>
      <c r="B65" s="104"/>
      <c r="C65" s="49" t="s">
        <v>238</v>
      </c>
      <c r="D65" s="2" t="s">
        <v>395</v>
      </c>
      <c r="E65" s="48" t="s">
        <v>397</v>
      </c>
      <c r="F65" s="51">
        <v>108557</v>
      </c>
      <c r="G65" s="51">
        <f t="shared" si="0"/>
        <v>0</v>
      </c>
      <c r="H65" s="51">
        <f t="shared" si="1"/>
        <v>108467</v>
      </c>
      <c r="I65" s="52">
        <f t="shared" si="2"/>
        <v>90</v>
      </c>
      <c r="J65" s="13"/>
      <c r="K65" s="28"/>
      <c r="L65" s="48"/>
      <c r="M65" s="46" t="s">
        <v>47</v>
      </c>
      <c r="N65" s="9"/>
      <c r="O65" s="20"/>
      <c r="P65" s="11"/>
      <c r="Q65" s="11"/>
      <c r="R65" s="11"/>
      <c r="S65" s="11"/>
      <c r="T65" s="11"/>
      <c r="U65" s="11"/>
      <c r="V65" s="11"/>
      <c r="W65" s="11"/>
      <c r="X65" s="11">
        <v>108467</v>
      </c>
      <c r="Y65" s="11"/>
      <c r="Z65" s="11"/>
      <c r="AA65" s="11"/>
      <c r="AB65" s="45"/>
      <c r="AC65" s="45"/>
      <c r="AD65" s="45"/>
      <c r="AE65" s="45"/>
      <c r="AF65" s="45"/>
      <c r="AG65" s="45"/>
      <c r="AH65" s="45"/>
      <c r="AI65" s="45"/>
      <c r="AJ65" s="45"/>
      <c r="AK65" s="45"/>
      <c r="AL65" s="45"/>
      <c r="AM65" s="45"/>
    </row>
    <row r="66" spans="1:39" ht="48">
      <c r="A66" s="49">
        <v>62</v>
      </c>
      <c r="B66" s="78" t="s">
        <v>428</v>
      </c>
      <c r="C66" s="49" t="s">
        <v>238</v>
      </c>
      <c r="D66" s="2" t="s">
        <v>426</v>
      </c>
      <c r="E66" s="48" t="s">
        <v>427</v>
      </c>
      <c r="F66" s="51">
        <v>80000</v>
      </c>
      <c r="G66" s="51">
        <f t="shared" si="0"/>
        <v>0</v>
      </c>
      <c r="H66" s="51">
        <f t="shared" si="1"/>
        <v>80000</v>
      </c>
      <c r="I66" s="52">
        <f t="shared" si="2"/>
        <v>0</v>
      </c>
      <c r="J66" s="13">
        <v>11007</v>
      </c>
      <c r="K66" s="28">
        <v>44453</v>
      </c>
      <c r="L66" s="48"/>
      <c r="M66" s="46" t="s">
        <v>241</v>
      </c>
      <c r="N66" s="9"/>
      <c r="O66" s="20"/>
      <c r="P66" s="11"/>
      <c r="Q66" s="11"/>
      <c r="R66" s="11"/>
      <c r="S66" s="11"/>
      <c r="T66" s="11"/>
      <c r="U66" s="11"/>
      <c r="V66" s="11"/>
      <c r="W66" s="11"/>
      <c r="X66" s="11">
        <v>80000</v>
      </c>
      <c r="Y66" s="11"/>
      <c r="Z66" s="11"/>
      <c r="AA66" s="11"/>
      <c r="AB66" s="45"/>
      <c r="AC66" s="45"/>
      <c r="AD66" s="45"/>
      <c r="AE66" s="45"/>
      <c r="AF66" s="45"/>
      <c r="AG66" s="45"/>
      <c r="AH66" s="45"/>
      <c r="AI66" s="45"/>
      <c r="AJ66" s="45"/>
      <c r="AK66" s="45"/>
      <c r="AL66" s="45"/>
      <c r="AM66" s="45"/>
    </row>
    <row r="67" spans="1:39" ht="59.25" customHeight="1">
      <c r="A67" s="49">
        <v>63</v>
      </c>
      <c r="B67" s="93" t="s">
        <v>463</v>
      </c>
      <c r="C67" s="49" t="s">
        <v>221</v>
      </c>
      <c r="D67" s="2" t="s">
        <v>222</v>
      </c>
      <c r="E67" s="48" t="s">
        <v>223</v>
      </c>
      <c r="F67" s="51">
        <v>9695</v>
      </c>
      <c r="G67" s="51">
        <f t="shared" si="0"/>
        <v>0</v>
      </c>
      <c r="H67" s="51">
        <f t="shared" si="1"/>
        <v>9695</v>
      </c>
      <c r="I67" s="52">
        <f t="shared" si="2"/>
        <v>0</v>
      </c>
      <c r="J67" s="13"/>
      <c r="K67" s="28"/>
      <c r="L67" s="48"/>
      <c r="M67" s="46" t="s">
        <v>47</v>
      </c>
      <c r="N67" s="9"/>
      <c r="O67" s="20"/>
      <c r="P67" s="11"/>
      <c r="Q67" s="11"/>
      <c r="R67" s="11"/>
      <c r="S67" s="11"/>
      <c r="T67" s="11">
        <v>9695</v>
      </c>
      <c r="U67" s="11"/>
      <c r="V67" s="11"/>
      <c r="W67" s="11"/>
      <c r="X67" s="11"/>
      <c r="Y67" s="11"/>
      <c r="Z67" s="11"/>
      <c r="AA67" s="11"/>
      <c r="AB67" s="45"/>
      <c r="AC67" s="45"/>
      <c r="AD67" s="45"/>
      <c r="AE67" s="45"/>
      <c r="AF67" s="45"/>
      <c r="AG67" s="45"/>
      <c r="AH67" s="45"/>
      <c r="AI67" s="45"/>
      <c r="AJ67" s="45"/>
      <c r="AK67" s="45"/>
      <c r="AL67" s="45"/>
      <c r="AM67" s="45"/>
    </row>
    <row r="68" spans="1:39" ht="59.25" customHeight="1">
      <c r="A68" s="49">
        <v>64</v>
      </c>
      <c r="B68" s="94"/>
      <c r="C68" s="49" t="s">
        <v>221</v>
      </c>
      <c r="D68" s="2" t="s">
        <v>461</v>
      </c>
      <c r="E68" s="48" t="s">
        <v>462</v>
      </c>
      <c r="F68" s="51">
        <v>50400</v>
      </c>
      <c r="G68" s="51">
        <f>Y68</f>
        <v>0</v>
      </c>
      <c r="H68" s="51">
        <f>SUM(P68:AA68)</f>
        <v>0</v>
      </c>
      <c r="I68" s="52">
        <f>F68-H68</f>
        <v>50400</v>
      </c>
      <c r="J68" s="13">
        <v>1100831</v>
      </c>
      <c r="K68" s="28"/>
      <c r="L68" s="48"/>
      <c r="M68" s="46" t="s">
        <v>47</v>
      </c>
      <c r="N68" s="9"/>
      <c r="O68" s="20"/>
      <c r="P68" s="11"/>
      <c r="Q68" s="11"/>
      <c r="R68" s="11"/>
      <c r="S68" s="11"/>
      <c r="T68" s="11"/>
      <c r="U68" s="11"/>
      <c r="V68" s="11"/>
      <c r="W68" s="11"/>
      <c r="X68" s="11"/>
      <c r="Y68" s="11"/>
      <c r="Z68" s="11"/>
      <c r="AA68" s="11"/>
      <c r="AB68" s="45"/>
      <c r="AC68" s="45"/>
      <c r="AD68" s="45"/>
      <c r="AE68" s="45"/>
      <c r="AF68" s="45"/>
      <c r="AG68" s="45"/>
      <c r="AH68" s="45"/>
      <c r="AI68" s="45"/>
      <c r="AJ68" s="45"/>
      <c r="AK68" s="45"/>
      <c r="AL68" s="45"/>
      <c r="AM68" s="45"/>
    </row>
    <row r="69" spans="1:39" ht="64.5">
      <c r="A69" s="49">
        <v>65</v>
      </c>
      <c r="B69" s="93" t="s">
        <v>351</v>
      </c>
      <c r="C69" s="49" t="s">
        <v>348</v>
      </c>
      <c r="D69" s="2" t="s">
        <v>465</v>
      </c>
      <c r="E69" s="48" t="s">
        <v>350</v>
      </c>
      <c r="F69" s="51">
        <v>170176</v>
      </c>
      <c r="G69" s="51">
        <f t="shared" si="0"/>
        <v>0</v>
      </c>
      <c r="H69" s="51">
        <f t="shared" si="1"/>
        <v>170176</v>
      </c>
      <c r="I69" s="52">
        <f t="shared" si="2"/>
        <v>0</v>
      </c>
      <c r="J69" s="13"/>
      <c r="K69" s="28"/>
      <c r="L69" s="48"/>
      <c r="M69" s="46" t="s">
        <v>241</v>
      </c>
      <c r="N69" s="9"/>
      <c r="O69" s="20"/>
      <c r="P69" s="11"/>
      <c r="Q69" s="11"/>
      <c r="R69" s="11"/>
      <c r="S69" s="11"/>
      <c r="T69" s="11"/>
      <c r="U69" s="11">
        <v>170176</v>
      </c>
      <c r="V69" s="11"/>
      <c r="W69" s="11"/>
      <c r="X69" s="11"/>
      <c r="Y69" s="11"/>
      <c r="Z69" s="11"/>
      <c r="AA69" s="11"/>
      <c r="AB69" s="45"/>
      <c r="AC69" s="45"/>
      <c r="AD69" s="45"/>
      <c r="AE69" s="45"/>
      <c r="AF69" s="45"/>
      <c r="AG69" s="45"/>
      <c r="AH69" s="45"/>
      <c r="AI69" s="45"/>
      <c r="AJ69" s="45"/>
      <c r="AK69" s="45"/>
      <c r="AL69" s="45"/>
      <c r="AM69" s="45"/>
    </row>
    <row r="70" spans="1:39" ht="64.5">
      <c r="A70" s="49">
        <v>66</v>
      </c>
      <c r="B70" s="94"/>
      <c r="C70" s="49" t="s">
        <v>348</v>
      </c>
      <c r="D70" s="2" t="s">
        <v>466</v>
      </c>
      <c r="E70" s="48" t="s">
        <v>464</v>
      </c>
      <c r="F70" s="51">
        <v>148653</v>
      </c>
      <c r="G70" s="51">
        <f>Y70</f>
        <v>0</v>
      </c>
      <c r="H70" s="51">
        <f>SUM(P70:AA70)</f>
        <v>0</v>
      </c>
      <c r="I70" s="52">
        <f>F70-H70</f>
        <v>148653</v>
      </c>
      <c r="J70" s="13">
        <v>1100531</v>
      </c>
      <c r="K70" s="28"/>
      <c r="L70" s="48"/>
      <c r="M70" s="46" t="s">
        <v>241</v>
      </c>
      <c r="N70" s="9"/>
      <c r="O70" s="20"/>
      <c r="P70" s="11"/>
      <c r="Q70" s="11"/>
      <c r="R70" s="11"/>
      <c r="S70" s="11"/>
      <c r="T70" s="11"/>
      <c r="U70" s="11"/>
      <c r="V70" s="11"/>
      <c r="W70" s="11"/>
      <c r="X70" s="11"/>
      <c r="Y70" s="11"/>
      <c r="Z70" s="11"/>
      <c r="AA70" s="11"/>
      <c r="AB70" s="45"/>
      <c r="AC70" s="45"/>
      <c r="AD70" s="45"/>
      <c r="AE70" s="45"/>
      <c r="AF70" s="45"/>
      <c r="AG70" s="45"/>
      <c r="AH70" s="45"/>
      <c r="AI70" s="45"/>
      <c r="AJ70" s="45"/>
      <c r="AK70" s="45"/>
      <c r="AL70" s="45"/>
      <c r="AM70" s="45"/>
    </row>
    <row r="71" spans="1:39" ht="64.5">
      <c r="A71" s="49">
        <v>67</v>
      </c>
      <c r="B71" s="66" t="s">
        <v>340</v>
      </c>
      <c r="C71" s="49" t="s">
        <v>339</v>
      </c>
      <c r="D71" s="2" t="s">
        <v>342</v>
      </c>
      <c r="E71" s="48" t="s">
        <v>343</v>
      </c>
      <c r="F71" s="51">
        <v>1200</v>
      </c>
      <c r="G71" s="51">
        <f t="shared" si="0"/>
        <v>0</v>
      </c>
      <c r="H71" s="51">
        <f t="shared" si="1"/>
        <v>1200</v>
      </c>
      <c r="I71" s="52">
        <f t="shared" si="2"/>
        <v>0</v>
      </c>
      <c r="J71" s="13"/>
      <c r="K71" s="28"/>
      <c r="L71" s="48"/>
      <c r="M71" s="46" t="s">
        <v>341</v>
      </c>
      <c r="N71" s="9"/>
      <c r="O71" s="20"/>
      <c r="P71" s="11"/>
      <c r="Q71" s="11"/>
      <c r="R71" s="11"/>
      <c r="S71" s="11"/>
      <c r="T71" s="11"/>
      <c r="U71" s="11"/>
      <c r="V71" s="11"/>
      <c r="W71" s="11">
        <v>1200</v>
      </c>
      <c r="X71" s="11"/>
      <c r="Y71" s="11"/>
      <c r="Z71" s="11"/>
      <c r="AA71" s="11"/>
      <c r="AB71" s="45"/>
      <c r="AC71" s="45"/>
      <c r="AD71" s="45"/>
      <c r="AE71" s="45"/>
      <c r="AF71" s="45"/>
      <c r="AG71" s="45"/>
      <c r="AH71" s="45"/>
      <c r="AI71" s="45"/>
      <c r="AJ71" s="45"/>
      <c r="AK71" s="45"/>
      <c r="AL71" s="45"/>
      <c r="AM71" s="45"/>
    </row>
    <row r="72" spans="1:39" ht="177.75">
      <c r="A72" s="49">
        <v>68</v>
      </c>
      <c r="B72" s="66" t="s">
        <v>251</v>
      </c>
      <c r="C72" s="49" t="s">
        <v>224</v>
      </c>
      <c r="D72" s="2" t="s">
        <v>227</v>
      </c>
      <c r="E72" s="48" t="s">
        <v>226</v>
      </c>
      <c r="F72" s="51">
        <v>6000</v>
      </c>
      <c r="G72" s="51">
        <f t="shared" si="0"/>
        <v>0</v>
      </c>
      <c r="H72" s="51">
        <f t="shared" si="1"/>
        <v>6000</v>
      </c>
      <c r="I72" s="52">
        <f t="shared" si="2"/>
        <v>0</v>
      </c>
      <c r="J72" s="13">
        <v>11007</v>
      </c>
      <c r="K72" s="28">
        <v>44400</v>
      </c>
      <c r="L72" s="48"/>
      <c r="M72" s="46" t="s">
        <v>225</v>
      </c>
      <c r="N72" s="9"/>
      <c r="O72" s="20"/>
      <c r="P72" s="11"/>
      <c r="Q72" s="11"/>
      <c r="R72" s="11"/>
      <c r="S72" s="11"/>
      <c r="T72" s="11"/>
      <c r="U72" s="11">
        <v>6000</v>
      </c>
      <c r="V72" s="11"/>
      <c r="W72" s="11"/>
      <c r="X72" s="11"/>
      <c r="Y72" s="11"/>
      <c r="Z72" s="11"/>
      <c r="AA72" s="11"/>
      <c r="AB72" s="45"/>
      <c r="AC72" s="45"/>
      <c r="AD72" s="45"/>
      <c r="AE72" s="45"/>
      <c r="AF72" s="45"/>
      <c r="AG72" s="45"/>
      <c r="AH72" s="45"/>
      <c r="AI72" s="45"/>
      <c r="AJ72" s="45"/>
      <c r="AK72" s="45"/>
      <c r="AL72" s="45"/>
      <c r="AM72" s="45"/>
    </row>
    <row r="73" spans="1:39" ht="162">
      <c r="A73" s="49">
        <v>69</v>
      </c>
      <c r="B73" s="66" t="s">
        <v>313</v>
      </c>
      <c r="C73" s="49" t="s">
        <v>308</v>
      </c>
      <c r="D73" s="2" t="s">
        <v>309</v>
      </c>
      <c r="E73" s="48" t="s">
        <v>310</v>
      </c>
      <c r="F73" s="51">
        <v>100000</v>
      </c>
      <c r="G73" s="51">
        <f t="shared" si="0"/>
        <v>0</v>
      </c>
      <c r="H73" s="51">
        <f t="shared" si="1"/>
        <v>100000</v>
      </c>
      <c r="I73" s="52">
        <f t="shared" si="2"/>
        <v>0</v>
      </c>
      <c r="J73" s="13" t="s">
        <v>312</v>
      </c>
      <c r="K73" s="28">
        <v>44426</v>
      </c>
      <c r="L73" s="48"/>
      <c r="M73" s="46" t="s">
        <v>311</v>
      </c>
      <c r="N73" s="9"/>
      <c r="O73" s="20"/>
      <c r="P73" s="11"/>
      <c r="Q73" s="11"/>
      <c r="R73" s="11"/>
      <c r="S73" s="11"/>
      <c r="T73" s="11"/>
      <c r="U73" s="11">
        <v>82440</v>
      </c>
      <c r="V73" s="11">
        <v>11800</v>
      </c>
      <c r="W73" s="11">
        <v>5760</v>
      </c>
      <c r="X73" s="11"/>
      <c r="Y73" s="11"/>
      <c r="Z73" s="11"/>
      <c r="AA73" s="11"/>
      <c r="AB73" s="45"/>
      <c r="AC73" s="45"/>
      <c r="AD73" s="45"/>
      <c r="AE73" s="45"/>
      <c r="AF73" s="45"/>
      <c r="AG73" s="45"/>
      <c r="AH73" s="45"/>
      <c r="AI73" s="45"/>
      <c r="AJ73" s="45"/>
      <c r="AK73" s="45"/>
      <c r="AL73" s="45"/>
      <c r="AM73" s="45"/>
    </row>
    <row r="74" spans="1:39" ht="145.5">
      <c r="A74" s="49">
        <v>70</v>
      </c>
      <c r="B74" s="80" t="s">
        <v>191</v>
      </c>
      <c r="C74" s="49" t="s">
        <v>187</v>
      </c>
      <c r="D74" s="2" t="s">
        <v>192</v>
      </c>
      <c r="E74" s="48" t="s">
        <v>190</v>
      </c>
      <c r="F74" s="51">
        <v>35577</v>
      </c>
      <c r="G74" s="51">
        <f t="shared" si="0"/>
        <v>12253</v>
      </c>
      <c r="H74" s="51">
        <f t="shared" si="1"/>
        <v>12253</v>
      </c>
      <c r="I74" s="52">
        <f t="shared" si="2"/>
        <v>23324</v>
      </c>
      <c r="J74" s="13" t="s">
        <v>189</v>
      </c>
      <c r="K74" s="28"/>
      <c r="L74" s="48"/>
      <c r="M74" s="46" t="s">
        <v>188</v>
      </c>
      <c r="N74" s="9"/>
      <c r="O74" s="20"/>
      <c r="P74" s="11"/>
      <c r="Q74" s="11"/>
      <c r="R74" s="11"/>
      <c r="S74" s="11"/>
      <c r="T74" s="11"/>
      <c r="U74" s="11"/>
      <c r="V74" s="11"/>
      <c r="W74" s="11"/>
      <c r="X74" s="11"/>
      <c r="Y74" s="11">
        <v>12253</v>
      </c>
      <c r="Z74" s="11"/>
      <c r="AA74" s="11"/>
      <c r="AB74" s="45"/>
      <c r="AC74" s="45"/>
      <c r="AD74" s="45"/>
      <c r="AE74" s="45"/>
      <c r="AF74" s="45"/>
      <c r="AG74" s="45"/>
      <c r="AH74" s="45"/>
      <c r="AI74" s="45"/>
      <c r="AJ74" s="45"/>
      <c r="AK74" s="45"/>
      <c r="AL74" s="45"/>
      <c r="AM74" s="45"/>
    </row>
    <row r="75" spans="1:27" s="40" customFormat="1" ht="177.75">
      <c r="A75" s="49">
        <v>71</v>
      </c>
      <c r="B75" s="50" t="s">
        <v>115</v>
      </c>
      <c r="C75" s="23" t="s">
        <v>111</v>
      </c>
      <c r="D75" s="24" t="s">
        <v>112</v>
      </c>
      <c r="E75" s="22" t="s">
        <v>113</v>
      </c>
      <c r="F75" s="53">
        <v>40041</v>
      </c>
      <c r="G75" s="51">
        <f t="shared" si="0"/>
        <v>0</v>
      </c>
      <c r="H75" s="51">
        <f t="shared" si="1"/>
        <v>40041</v>
      </c>
      <c r="I75" s="52">
        <f t="shared" si="2"/>
        <v>0</v>
      </c>
      <c r="J75" s="32" t="s">
        <v>114</v>
      </c>
      <c r="K75" s="29">
        <v>44349</v>
      </c>
      <c r="L75" s="48" t="s">
        <v>151</v>
      </c>
      <c r="M75" s="39" t="s">
        <v>51</v>
      </c>
      <c r="N75" s="25"/>
      <c r="O75" s="26"/>
      <c r="P75" s="27"/>
      <c r="Q75" s="27"/>
      <c r="R75" s="27">
        <v>5800</v>
      </c>
      <c r="S75" s="27"/>
      <c r="T75" s="27"/>
      <c r="U75" s="27">
        <v>34241</v>
      </c>
      <c r="V75" s="27"/>
      <c r="W75" s="27"/>
      <c r="X75" s="27"/>
      <c r="Y75" s="27"/>
      <c r="Z75" s="27"/>
      <c r="AA75" s="27"/>
    </row>
    <row r="76" spans="1:27" s="40" customFormat="1" ht="275.25">
      <c r="A76" s="49">
        <v>72</v>
      </c>
      <c r="B76" s="50" t="s">
        <v>204</v>
      </c>
      <c r="C76" s="23" t="s">
        <v>200</v>
      </c>
      <c r="D76" s="24" t="s">
        <v>201</v>
      </c>
      <c r="E76" s="22" t="s">
        <v>202</v>
      </c>
      <c r="F76" s="53">
        <v>595300</v>
      </c>
      <c r="G76" s="51">
        <f t="shared" si="0"/>
        <v>0</v>
      </c>
      <c r="H76" s="51">
        <f t="shared" si="1"/>
        <v>595300</v>
      </c>
      <c r="I76" s="52">
        <f t="shared" si="2"/>
        <v>0</v>
      </c>
      <c r="J76" s="54">
        <v>1100820</v>
      </c>
      <c r="K76" s="29">
        <v>44425</v>
      </c>
      <c r="L76" s="48" t="s">
        <v>412</v>
      </c>
      <c r="M76" s="39" t="s">
        <v>51</v>
      </c>
      <c r="N76" s="25"/>
      <c r="O76" s="26"/>
      <c r="P76" s="27"/>
      <c r="Q76" s="27"/>
      <c r="R76" s="27">
        <v>362131</v>
      </c>
      <c r="S76" s="27">
        <v>70118</v>
      </c>
      <c r="T76" s="27">
        <v>70118</v>
      </c>
      <c r="U76" s="27">
        <v>70118</v>
      </c>
      <c r="V76" s="27">
        <v>10693</v>
      </c>
      <c r="W76" s="27">
        <v>8645</v>
      </c>
      <c r="X76" s="27">
        <v>3477</v>
      </c>
      <c r="Y76" s="27"/>
      <c r="Z76" s="27"/>
      <c r="AA76" s="27"/>
    </row>
    <row r="77" spans="1:27" s="40" customFormat="1" ht="145.5">
      <c r="A77" s="49">
        <v>73</v>
      </c>
      <c r="B77" s="50" t="s">
        <v>445</v>
      </c>
      <c r="C77" s="23" t="s">
        <v>200</v>
      </c>
      <c r="D77" s="24" t="s">
        <v>443</v>
      </c>
      <c r="E77" s="22" t="s">
        <v>444</v>
      </c>
      <c r="F77" s="53">
        <v>419441</v>
      </c>
      <c r="G77" s="51">
        <f t="shared" si="0"/>
        <v>327604</v>
      </c>
      <c r="H77" s="51">
        <f t="shared" si="1"/>
        <v>327604</v>
      </c>
      <c r="I77" s="52">
        <f t="shared" si="2"/>
        <v>91837</v>
      </c>
      <c r="J77" s="54">
        <v>11012</v>
      </c>
      <c r="K77" s="29"/>
      <c r="L77" s="48"/>
      <c r="M77" s="39" t="s">
        <v>51</v>
      </c>
      <c r="N77" s="25"/>
      <c r="O77" s="26"/>
      <c r="P77" s="27"/>
      <c r="Q77" s="27"/>
      <c r="R77" s="27"/>
      <c r="S77" s="27"/>
      <c r="T77" s="27"/>
      <c r="U77" s="27"/>
      <c r="V77" s="27"/>
      <c r="W77" s="27"/>
      <c r="X77" s="27"/>
      <c r="Y77" s="27">
        <v>327604</v>
      </c>
      <c r="Z77" s="27"/>
      <c r="AA77" s="27"/>
    </row>
    <row r="78" spans="1:27" s="40" customFormat="1" ht="81">
      <c r="A78" s="49">
        <v>74</v>
      </c>
      <c r="B78" s="50" t="s">
        <v>442</v>
      </c>
      <c r="C78" s="23" t="s">
        <v>439</v>
      </c>
      <c r="D78" s="24" t="s">
        <v>440</v>
      </c>
      <c r="E78" s="22" t="s">
        <v>441</v>
      </c>
      <c r="F78" s="53">
        <v>66168</v>
      </c>
      <c r="G78" s="51">
        <f aca="true" t="shared" si="3" ref="G78:G97">Y78</f>
        <v>18380</v>
      </c>
      <c r="H78" s="51">
        <f aca="true" t="shared" si="4" ref="H78:H97">SUM(P78:AA78)</f>
        <v>18380</v>
      </c>
      <c r="I78" s="52">
        <f aca="true" t="shared" si="5" ref="I78:I97">F78-H78</f>
        <v>47788</v>
      </c>
      <c r="J78" s="54">
        <v>11012</v>
      </c>
      <c r="K78" s="29"/>
      <c r="L78" s="48"/>
      <c r="M78" s="39" t="s">
        <v>51</v>
      </c>
      <c r="N78" s="25"/>
      <c r="O78" s="26"/>
      <c r="P78" s="27"/>
      <c r="Q78" s="27"/>
      <c r="R78" s="27"/>
      <c r="S78" s="27"/>
      <c r="T78" s="27"/>
      <c r="U78" s="27"/>
      <c r="V78" s="27"/>
      <c r="W78" s="27"/>
      <c r="X78" s="27"/>
      <c r="Y78" s="27">
        <v>18380</v>
      </c>
      <c r="Z78" s="27"/>
      <c r="AA78" s="27"/>
    </row>
    <row r="79" spans="1:27" s="40" customFormat="1" ht="162">
      <c r="A79" s="49">
        <v>75</v>
      </c>
      <c r="B79" s="50" t="s">
        <v>375</v>
      </c>
      <c r="C79" s="23" t="s">
        <v>319</v>
      </c>
      <c r="D79" s="24" t="s">
        <v>320</v>
      </c>
      <c r="E79" s="22" t="s">
        <v>321</v>
      </c>
      <c r="F79" s="53">
        <v>10000</v>
      </c>
      <c r="G79" s="51">
        <f t="shared" si="3"/>
        <v>0</v>
      </c>
      <c r="H79" s="51">
        <f t="shared" si="4"/>
        <v>10000</v>
      </c>
      <c r="I79" s="52">
        <f t="shared" si="5"/>
        <v>0</v>
      </c>
      <c r="J79" s="54" t="s">
        <v>322</v>
      </c>
      <c r="K79" s="29">
        <v>44342</v>
      </c>
      <c r="L79" s="48"/>
      <c r="M79" s="39" t="s">
        <v>51</v>
      </c>
      <c r="N79" s="25"/>
      <c r="O79" s="26"/>
      <c r="P79" s="27"/>
      <c r="Q79" s="27"/>
      <c r="R79" s="27"/>
      <c r="S79" s="27"/>
      <c r="T79" s="27">
        <v>10000</v>
      </c>
      <c r="U79" s="27"/>
      <c r="V79" s="27"/>
      <c r="W79" s="27"/>
      <c r="X79" s="27"/>
      <c r="Y79" s="27"/>
      <c r="Z79" s="27"/>
      <c r="AA79" s="27"/>
    </row>
    <row r="80" spans="1:27" s="40" customFormat="1" ht="113.25">
      <c r="A80" s="49">
        <v>76</v>
      </c>
      <c r="B80" s="50" t="s">
        <v>252</v>
      </c>
      <c r="C80" s="23" t="s">
        <v>209</v>
      </c>
      <c r="D80" s="24" t="s">
        <v>211</v>
      </c>
      <c r="E80" s="22" t="s">
        <v>210</v>
      </c>
      <c r="F80" s="53">
        <v>7000</v>
      </c>
      <c r="G80" s="51">
        <f t="shared" si="3"/>
        <v>0</v>
      </c>
      <c r="H80" s="51">
        <f t="shared" si="4"/>
        <v>7000</v>
      </c>
      <c r="I80" s="52">
        <f t="shared" si="5"/>
        <v>0</v>
      </c>
      <c r="J80" s="54"/>
      <c r="K80" s="29">
        <v>44434</v>
      </c>
      <c r="L80" s="48"/>
      <c r="M80" s="39" t="s">
        <v>45</v>
      </c>
      <c r="N80" s="25"/>
      <c r="O80" s="26"/>
      <c r="P80" s="27"/>
      <c r="Q80" s="27"/>
      <c r="R80" s="27"/>
      <c r="S80" s="27">
        <v>7000</v>
      </c>
      <c r="T80" s="27"/>
      <c r="U80" s="27"/>
      <c r="V80" s="27"/>
      <c r="W80" s="27"/>
      <c r="X80" s="27"/>
      <c r="Y80" s="27"/>
      <c r="Z80" s="27"/>
      <c r="AA80" s="27"/>
    </row>
    <row r="81" spans="1:27" s="40" customFormat="1" ht="32.25">
      <c r="A81" s="49">
        <v>77</v>
      </c>
      <c r="B81" s="95"/>
      <c r="C81" s="23" t="s">
        <v>292</v>
      </c>
      <c r="D81" s="24" t="s">
        <v>298</v>
      </c>
      <c r="E81" s="95" t="s">
        <v>293</v>
      </c>
      <c r="F81" s="53">
        <v>27827</v>
      </c>
      <c r="G81" s="51">
        <f t="shared" si="3"/>
        <v>0</v>
      </c>
      <c r="H81" s="51">
        <f t="shared" si="4"/>
        <v>25927</v>
      </c>
      <c r="I81" s="52">
        <f t="shared" si="5"/>
        <v>1900</v>
      </c>
      <c r="J81" s="54"/>
      <c r="K81" s="29"/>
      <c r="L81" s="48"/>
      <c r="M81" s="39" t="s">
        <v>188</v>
      </c>
      <c r="N81" s="25"/>
      <c r="O81" s="26"/>
      <c r="P81" s="27"/>
      <c r="Q81" s="27"/>
      <c r="R81" s="27"/>
      <c r="S81" s="27"/>
      <c r="T81" s="27">
        <v>25927</v>
      </c>
      <c r="U81" s="27"/>
      <c r="V81" s="27"/>
      <c r="W81" s="27"/>
      <c r="X81" s="27"/>
      <c r="Y81" s="27"/>
      <c r="Z81" s="27"/>
      <c r="AA81" s="27"/>
    </row>
    <row r="82" spans="1:27" s="40" customFormat="1" ht="48">
      <c r="A82" s="49">
        <v>78</v>
      </c>
      <c r="B82" s="96"/>
      <c r="C82" s="23" t="s">
        <v>292</v>
      </c>
      <c r="D82" s="24" t="s">
        <v>299</v>
      </c>
      <c r="E82" s="96"/>
      <c r="F82" s="53">
        <v>12627</v>
      </c>
      <c r="G82" s="51">
        <f t="shared" si="3"/>
        <v>0</v>
      </c>
      <c r="H82" s="51">
        <f t="shared" si="4"/>
        <v>0</v>
      </c>
      <c r="I82" s="52">
        <f t="shared" si="5"/>
        <v>12627</v>
      </c>
      <c r="J82" s="54"/>
      <c r="K82" s="29"/>
      <c r="L82" s="48"/>
      <c r="M82" s="39" t="s">
        <v>188</v>
      </c>
      <c r="N82" s="25"/>
      <c r="O82" s="26"/>
      <c r="P82" s="27"/>
      <c r="Q82" s="27"/>
      <c r="R82" s="27"/>
      <c r="S82" s="27"/>
      <c r="T82" s="27"/>
      <c r="U82" s="27"/>
      <c r="V82" s="27"/>
      <c r="W82" s="27"/>
      <c r="X82" s="27"/>
      <c r="Y82" s="27"/>
      <c r="Z82" s="27"/>
      <c r="AA82" s="27"/>
    </row>
    <row r="83" spans="1:27" s="40" customFormat="1" ht="113.25">
      <c r="A83" s="49">
        <v>79</v>
      </c>
      <c r="B83" s="79" t="s">
        <v>431</v>
      </c>
      <c r="C83" s="23" t="s">
        <v>292</v>
      </c>
      <c r="D83" s="24" t="s">
        <v>429</v>
      </c>
      <c r="E83" s="24" t="s">
        <v>430</v>
      </c>
      <c r="F83" s="53">
        <v>9720</v>
      </c>
      <c r="G83" s="51">
        <f t="shared" si="3"/>
        <v>9720</v>
      </c>
      <c r="H83" s="51">
        <f t="shared" si="4"/>
        <v>9720</v>
      </c>
      <c r="I83" s="52">
        <f t="shared" si="5"/>
        <v>0</v>
      </c>
      <c r="J83" s="54"/>
      <c r="K83" s="29"/>
      <c r="L83" s="48"/>
      <c r="M83" s="39" t="s">
        <v>43</v>
      </c>
      <c r="N83" s="25"/>
      <c r="O83" s="26"/>
      <c r="P83" s="27"/>
      <c r="Q83" s="27"/>
      <c r="R83" s="27"/>
      <c r="S83" s="27"/>
      <c r="T83" s="27"/>
      <c r="U83" s="27"/>
      <c r="V83" s="27"/>
      <c r="W83" s="27"/>
      <c r="X83" s="27"/>
      <c r="Y83" s="27">
        <v>9720</v>
      </c>
      <c r="Z83" s="27"/>
      <c r="AA83" s="27"/>
    </row>
    <row r="84" spans="1:27" s="40" customFormat="1" ht="64.5">
      <c r="A84" s="49">
        <v>80</v>
      </c>
      <c r="B84" s="50" t="s">
        <v>297</v>
      </c>
      <c r="C84" s="23" t="s">
        <v>294</v>
      </c>
      <c r="D84" s="24" t="s">
        <v>295</v>
      </c>
      <c r="E84" s="22" t="s">
        <v>296</v>
      </c>
      <c r="F84" s="53">
        <v>10000</v>
      </c>
      <c r="G84" s="51">
        <f t="shared" si="3"/>
        <v>0</v>
      </c>
      <c r="H84" s="51">
        <f t="shared" si="4"/>
        <v>10000</v>
      </c>
      <c r="I84" s="52">
        <f t="shared" si="5"/>
        <v>0</v>
      </c>
      <c r="J84" s="54"/>
      <c r="K84" s="29"/>
      <c r="L84" s="48"/>
      <c r="M84" s="39" t="s">
        <v>45</v>
      </c>
      <c r="N84" s="25"/>
      <c r="O84" s="26"/>
      <c r="P84" s="27"/>
      <c r="Q84" s="27"/>
      <c r="R84" s="27"/>
      <c r="S84" s="27"/>
      <c r="T84" s="27"/>
      <c r="U84" s="27"/>
      <c r="V84" s="27"/>
      <c r="W84" s="27">
        <v>10000</v>
      </c>
      <c r="X84" s="27"/>
      <c r="Y84" s="27"/>
      <c r="Z84" s="27"/>
      <c r="AA84" s="27"/>
    </row>
    <row r="85" spans="1:27" s="40" customFormat="1" ht="48">
      <c r="A85" s="49">
        <v>81</v>
      </c>
      <c r="B85" s="95" t="s">
        <v>235</v>
      </c>
      <c r="C85" s="23" t="s">
        <v>231</v>
      </c>
      <c r="D85" s="24" t="s">
        <v>480</v>
      </c>
      <c r="E85" s="22" t="s">
        <v>233</v>
      </c>
      <c r="F85" s="53">
        <v>32675</v>
      </c>
      <c r="G85" s="51">
        <f t="shared" si="3"/>
        <v>0</v>
      </c>
      <c r="H85" s="51">
        <f t="shared" si="4"/>
        <v>25528</v>
      </c>
      <c r="I85" s="52">
        <f t="shared" si="5"/>
        <v>7147</v>
      </c>
      <c r="J85" s="54"/>
      <c r="K85" s="29"/>
      <c r="L85" s="48"/>
      <c r="M85" s="39" t="s">
        <v>234</v>
      </c>
      <c r="N85" s="25"/>
      <c r="O85" s="26"/>
      <c r="P85" s="27"/>
      <c r="Q85" s="27"/>
      <c r="R85" s="27"/>
      <c r="S85" s="27"/>
      <c r="T85" s="27"/>
      <c r="U85" s="27"/>
      <c r="V85" s="27"/>
      <c r="W85" s="27"/>
      <c r="X85" s="27">
        <v>25528</v>
      </c>
      <c r="Y85" s="27"/>
      <c r="Z85" s="27"/>
      <c r="AA85" s="27"/>
    </row>
    <row r="86" spans="1:27" s="40" customFormat="1" ht="64.5">
      <c r="A86" s="49">
        <v>82</v>
      </c>
      <c r="B86" s="96"/>
      <c r="C86" s="23" t="s">
        <v>231</v>
      </c>
      <c r="D86" s="24" t="s">
        <v>481</v>
      </c>
      <c r="E86" s="22" t="s">
        <v>479</v>
      </c>
      <c r="F86" s="53">
        <v>30633</v>
      </c>
      <c r="G86" s="51">
        <f>Y86</f>
        <v>0</v>
      </c>
      <c r="H86" s="51">
        <f>SUM(P86:AA86)</f>
        <v>0</v>
      </c>
      <c r="I86" s="52">
        <f>F86-H86</f>
        <v>30633</v>
      </c>
      <c r="J86" s="54"/>
      <c r="K86" s="29"/>
      <c r="L86" s="48"/>
      <c r="M86" s="39" t="s">
        <v>234</v>
      </c>
      <c r="N86" s="25"/>
      <c r="O86" s="26"/>
      <c r="P86" s="27"/>
      <c r="Q86" s="27"/>
      <c r="R86" s="27"/>
      <c r="S86" s="27"/>
      <c r="T86" s="27"/>
      <c r="U86" s="27"/>
      <c r="V86" s="27"/>
      <c r="W86" s="27"/>
      <c r="X86" s="27"/>
      <c r="Y86" s="27"/>
      <c r="Z86" s="27"/>
      <c r="AA86" s="27"/>
    </row>
    <row r="87" spans="1:27" s="40" customFormat="1" ht="81">
      <c r="A87" s="49">
        <v>83</v>
      </c>
      <c r="B87" s="50" t="s">
        <v>277</v>
      </c>
      <c r="C87" s="23" t="s">
        <v>274</v>
      </c>
      <c r="D87" s="24" t="s">
        <v>275</v>
      </c>
      <c r="E87" s="22" t="s">
        <v>276</v>
      </c>
      <c r="F87" s="53">
        <v>4000</v>
      </c>
      <c r="G87" s="51">
        <f t="shared" si="3"/>
        <v>0</v>
      </c>
      <c r="H87" s="51">
        <f t="shared" si="4"/>
        <v>4000</v>
      </c>
      <c r="I87" s="52">
        <f t="shared" si="5"/>
        <v>0</v>
      </c>
      <c r="J87" s="54"/>
      <c r="K87" s="29"/>
      <c r="L87" s="48"/>
      <c r="M87" s="39" t="s">
        <v>234</v>
      </c>
      <c r="N87" s="25"/>
      <c r="O87" s="26"/>
      <c r="P87" s="27"/>
      <c r="Q87" s="27"/>
      <c r="R87" s="27"/>
      <c r="S87" s="27"/>
      <c r="T87" s="27"/>
      <c r="U87" s="27"/>
      <c r="V87" s="27"/>
      <c r="W87" s="27"/>
      <c r="X87" s="27">
        <v>4000</v>
      </c>
      <c r="Y87" s="27"/>
      <c r="Z87" s="27"/>
      <c r="AA87" s="27"/>
    </row>
    <row r="88" spans="1:27" s="40" customFormat="1" ht="64.5">
      <c r="A88" s="49">
        <v>84</v>
      </c>
      <c r="B88" s="50" t="s">
        <v>380</v>
      </c>
      <c r="C88" s="23" t="s">
        <v>274</v>
      </c>
      <c r="D88" s="24" t="s">
        <v>378</v>
      </c>
      <c r="E88" s="22" t="s">
        <v>379</v>
      </c>
      <c r="F88" s="53">
        <v>13233</v>
      </c>
      <c r="G88" s="51">
        <f t="shared" si="3"/>
        <v>0</v>
      </c>
      <c r="H88" s="51">
        <f t="shared" si="4"/>
        <v>13233</v>
      </c>
      <c r="I88" s="52">
        <f t="shared" si="5"/>
        <v>0</v>
      </c>
      <c r="J88" s="54"/>
      <c r="K88" s="29"/>
      <c r="L88" s="48"/>
      <c r="M88" s="39" t="s">
        <v>234</v>
      </c>
      <c r="N88" s="25"/>
      <c r="O88" s="26"/>
      <c r="P88" s="27"/>
      <c r="Q88" s="27"/>
      <c r="R88" s="27"/>
      <c r="S88" s="27"/>
      <c r="T88" s="27"/>
      <c r="U88" s="27"/>
      <c r="V88" s="27">
        <v>13233</v>
      </c>
      <c r="W88" s="27"/>
      <c r="X88" s="27"/>
      <c r="Y88" s="27"/>
      <c r="Z88" s="27"/>
      <c r="AA88" s="27"/>
    </row>
    <row r="89" spans="1:27" s="40" customFormat="1" ht="96.75">
      <c r="A89" s="49">
        <v>85</v>
      </c>
      <c r="B89" s="50" t="s">
        <v>376</v>
      </c>
      <c r="C89" s="23" t="s">
        <v>329</v>
      </c>
      <c r="D89" s="24" t="s">
        <v>330</v>
      </c>
      <c r="E89" s="22" t="s">
        <v>331</v>
      </c>
      <c r="F89" s="53">
        <v>2000</v>
      </c>
      <c r="G89" s="51">
        <f t="shared" si="3"/>
        <v>0</v>
      </c>
      <c r="H89" s="51">
        <f t="shared" si="4"/>
        <v>2000</v>
      </c>
      <c r="I89" s="52">
        <f t="shared" si="5"/>
        <v>0</v>
      </c>
      <c r="J89" s="54"/>
      <c r="K89" s="29">
        <v>44357</v>
      </c>
      <c r="L89" s="48"/>
      <c r="M89" s="39" t="s">
        <v>234</v>
      </c>
      <c r="N89" s="25"/>
      <c r="O89" s="26"/>
      <c r="P89" s="27"/>
      <c r="Q89" s="27"/>
      <c r="R89" s="27"/>
      <c r="S89" s="27"/>
      <c r="T89" s="27"/>
      <c r="U89" s="27">
        <v>2000</v>
      </c>
      <c r="V89" s="27"/>
      <c r="W89" s="27"/>
      <c r="X89" s="27"/>
      <c r="Y89" s="27"/>
      <c r="Z89" s="27"/>
      <c r="AA89" s="27"/>
    </row>
    <row r="90" spans="1:27" s="40" customFormat="1" ht="64.5">
      <c r="A90" s="49">
        <v>86</v>
      </c>
      <c r="B90" s="50" t="s">
        <v>174</v>
      </c>
      <c r="C90" s="23" t="s">
        <v>170</v>
      </c>
      <c r="D90" s="24" t="s">
        <v>171</v>
      </c>
      <c r="E90" s="22" t="s">
        <v>173</v>
      </c>
      <c r="F90" s="53">
        <v>34689</v>
      </c>
      <c r="G90" s="51">
        <f t="shared" si="3"/>
        <v>0</v>
      </c>
      <c r="H90" s="51">
        <f t="shared" si="4"/>
        <v>34689</v>
      </c>
      <c r="I90" s="52">
        <f t="shared" si="5"/>
        <v>0</v>
      </c>
      <c r="J90" s="32"/>
      <c r="K90" s="29">
        <v>44347</v>
      </c>
      <c r="L90" s="48"/>
      <c r="M90" s="39" t="s">
        <v>172</v>
      </c>
      <c r="N90" s="25"/>
      <c r="O90" s="26"/>
      <c r="P90" s="27"/>
      <c r="Q90" s="27">
        <v>6815</v>
      </c>
      <c r="R90" s="27">
        <v>1761</v>
      </c>
      <c r="S90" s="27"/>
      <c r="T90" s="27">
        <v>26113</v>
      </c>
      <c r="U90" s="27"/>
      <c r="V90" s="27"/>
      <c r="W90" s="27"/>
      <c r="X90" s="27"/>
      <c r="Y90" s="27"/>
      <c r="Z90" s="27"/>
      <c r="AA90" s="27"/>
    </row>
    <row r="91" spans="1:27" s="40" customFormat="1" ht="81">
      <c r="A91" s="49">
        <v>87</v>
      </c>
      <c r="B91" s="50" t="s">
        <v>453</v>
      </c>
      <c r="C91" s="23" t="s">
        <v>170</v>
      </c>
      <c r="D91" s="24" t="s">
        <v>454</v>
      </c>
      <c r="E91" s="22" t="s">
        <v>455</v>
      </c>
      <c r="F91" s="53">
        <v>27839</v>
      </c>
      <c r="G91" s="51">
        <f t="shared" si="3"/>
        <v>0</v>
      </c>
      <c r="H91" s="51">
        <f t="shared" si="4"/>
        <v>0</v>
      </c>
      <c r="I91" s="52">
        <f t="shared" si="5"/>
        <v>27839</v>
      </c>
      <c r="J91" s="32">
        <v>11012</v>
      </c>
      <c r="K91" s="29"/>
      <c r="L91" s="48"/>
      <c r="M91" s="39" t="s">
        <v>172</v>
      </c>
      <c r="N91" s="25"/>
      <c r="O91" s="26"/>
      <c r="P91" s="27"/>
      <c r="Q91" s="27"/>
      <c r="R91" s="27"/>
      <c r="S91" s="27"/>
      <c r="T91" s="27"/>
      <c r="U91" s="27"/>
      <c r="V91" s="27"/>
      <c r="W91" s="27"/>
      <c r="X91" s="27"/>
      <c r="Y91" s="27"/>
      <c r="Z91" s="27"/>
      <c r="AA91" s="27"/>
    </row>
    <row r="92" spans="1:27" s="40" customFormat="1" ht="145.5">
      <c r="A92" s="49">
        <v>88</v>
      </c>
      <c r="B92" s="50" t="s">
        <v>290</v>
      </c>
      <c r="C92" s="23" t="s">
        <v>287</v>
      </c>
      <c r="D92" s="24" t="s">
        <v>289</v>
      </c>
      <c r="E92" s="22" t="s">
        <v>288</v>
      </c>
      <c r="F92" s="53">
        <v>45500</v>
      </c>
      <c r="G92" s="51">
        <f t="shared" si="3"/>
        <v>0</v>
      </c>
      <c r="H92" s="51">
        <f t="shared" si="4"/>
        <v>45500</v>
      </c>
      <c r="I92" s="52">
        <f t="shared" si="5"/>
        <v>0</v>
      </c>
      <c r="J92" s="32" t="s">
        <v>291</v>
      </c>
      <c r="K92" s="29">
        <v>44391</v>
      </c>
      <c r="L92" s="48"/>
      <c r="M92" s="39" t="s">
        <v>172</v>
      </c>
      <c r="N92" s="25"/>
      <c r="O92" s="26"/>
      <c r="P92" s="27"/>
      <c r="Q92" s="27"/>
      <c r="R92" s="27"/>
      <c r="S92" s="27"/>
      <c r="T92" s="27">
        <v>36007</v>
      </c>
      <c r="U92" s="27">
        <v>7300</v>
      </c>
      <c r="V92" s="27">
        <v>2193</v>
      </c>
      <c r="W92" s="27"/>
      <c r="X92" s="27"/>
      <c r="Y92" s="27"/>
      <c r="Z92" s="27"/>
      <c r="AA92" s="27"/>
    </row>
    <row r="93" spans="1:27" s="40" customFormat="1" ht="177.75">
      <c r="A93" s="49">
        <v>89</v>
      </c>
      <c r="B93" s="50" t="s">
        <v>452</v>
      </c>
      <c r="C93" s="23" t="s">
        <v>287</v>
      </c>
      <c r="D93" s="24" t="s">
        <v>450</v>
      </c>
      <c r="E93" s="22" t="s">
        <v>451</v>
      </c>
      <c r="F93" s="53">
        <v>31700</v>
      </c>
      <c r="G93" s="51">
        <f t="shared" si="3"/>
        <v>0</v>
      </c>
      <c r="H93" s="51">
        <f t="shared" si="4"/>
        <v>0</v>
      </c>
      <c r="I93" s="52">
        <f t="shared" si="5"/>
        <v>31700</v>
      </c>
      <c r="J93" s="32">
        <v>11012</v>
      </c>
      <c r="K93" s="29"/>
      <c r="L93" s="48"/>
      <c r="M93" s="39" t="s">
        <v>172</v>
      </c>
      <c r="N93" s="25"/>
      <c r="O93" s="26"/>
      <c r="P93" s="27"/>
      <c r="Q93" s="27"/>
      <c r="R93" s="27"/>
      <c r="S93" s="27"/>
      <c r="T93" s="27"/>
      <c r="U93" s="27"/>
      <c r="V93" s="27"/>
      <c r="W93" s="27"/>
      <c r="X93" s="27"/>
      <c r="Y93" s="27"/>
      <c r="Z93" s="27"/>
      <c r="AA93" s="27"/>
    </row>
    <row r="94" spans="1:27" s="40" customFormat="1" ht="145.5">
      <c r="A94" s="49">
        <v>90</v>
      </c>
      <c r="B94" s="50" t="s">
        <v>218</v>
      </c>
      <c r="C94" s="23" t="s">
        <v>215</v>
      </c>
      <c r="D94" s="24" t="s">
        <v>216</v>
      </c>
      <c r="E94" s="22" t="s">
        <v>217</v>
      </c>
      <c r="F94" s="53">
        <v>1026200</v>
      </c>
      <c r="G94" s="51">
        <f t="shared" si="3"/>
        <v>0</v>
      </c>
      <c r="H94" s="51">
        <f t="shared" si="4"/>
        <v>1026200</v>
      </c>
      <c r="I94" s="52">
        <f t="shared" si="5"/>
        <v>0</v>
      </c>
      <c r="J94" s="32"/>
      <c r="K94" s="29">
        <v>44413</v>
      </c>
      <c r="L94" s="48" t="s">
        <v>413</v>
      </c>
      <c r="M94" s="39" t="s">
        <v>67</v>
      </c>
      <c r="N94" s="25"/>
      <c r="O94" s="26"/>
      <c r="P94" s="27"/>
      <c r="Q94" s="27"/>
      <c r="R94" s="27"/>
      <c r="S94" s="27">
        <v>631183</v>
      </c>
      <c r="T94" s="27">
        <v>106093</v>
      </c>
      <c r="U94" s="27">
        <v>43168</v>
      </c>
      <c r="V94" s="27">
        <v>39900</v>
      </c>
      <c r="W94" s="27">
        <v>199508</v>
      </c>
      <c r="X94" s="27">
        <v>6348</v>
      </c>
      <c r="Y94" s="27"/>
      <c r="Z94" s="27"/>
      <c r="AA94" s="27"/>
    </row>
    <row r="95" spans="1:27" s="40" customFormat="1" ht="81">
      <c r="A95" s="49">
        <v>91</v>
      </c>
      <c r="B95" s="50" t="s">
        <v>302</v>
      </c>
      <c r="C95" s="23" t="s">
        <v>215</v>
      </c>
      <c r="D95" s="24" t="s">
        <v>301</v>
      </c>
      <c r="E95" s="22" t="s">
        <v>300</v>
      </c>
      <c r="F95" s="53">
        <v>100000</v>
      </c>
      <c r="G95" s="51">
        <f t="shared" si="3"/>
        <v>0</v>
      </c>
      <c r="H95" s="51">
        <f t="shared" si="4"/>
        <v>100000</v>
      </c>
      <c r="I95" s="52">
        <f t="shared" si="5"/>
        <v>0</v>
      </c>
      <c r="J95" s="32"/>
      <c r="K95" s="29"/>
      <c r="L95" s="48"/>
      <c r="M95" s="39" t="s">
        <v>67</v>
      </c>
      <c r="N95" s="25"/>
      <c r="O95" s="26"/>
      <c r="P95" s="27"/>
      <c r="Q95" s="27"/>
      <c r="R95" s="27"/>
      <c r="S95" s="27"/>
      <c r="T95" s="27"/>
      <c r="U95" s="27"/>
      <c r="V95" s="27"/>
      <c r="W95" s="27">
        <v>100000</v>
      </c>
      <c r="X95" s="27"/>
      <c r="Y95" s="27"/>
      <c r="Z95" s="27"/>
      <c r="AA95" s="27"/>
    </row>
    <row r="96" spans="1:27" s="40" customFormat="1" ht="81">
      <c r="A96" s="49">
        <v>92</v>
      </c>
      <c r="B96" s="50" t="s">
        <v>435</v>
      </c>
      <c r="C96" s="23" t="s">
        <v>432</v>
      </c>
      <c r="D96" s="24" t="s">
        <v>433</v>
      </c>
      <c r="E96" s="22" t="s">
        <v>434</v>
      </c>
      <c r="F96" s="53">
        <v>234000</v>
      </c>
      <c r="G96" s="51">
        <f t="shared" si="3"/>
        <v>0</v>
      </c>
      <c r="H96" s="51">
        <f t="shared" si="4"/>
        <v>234000</v>
      </c>
      <c r="I96" s="52">
        <f t="shared" si="5"/>
        <v>0</v>
      </c>
      <c r="J96" s="32">
        <v>1100930</v>
      </c>
      <c r="K96" s="29">
        <v>44468</v>
      </c>
      <c r="L96" s="48"/>
      <c r="M96" s="39" t="s">
        <v>234</v>
      </c>
      <c r="N96" s="25"/>
      <c r="O96" s="26"/>
      <c r="P96" s="27"/>
      <c r="Q96" s="27"/>
      <c r="R96" s="27"/>
      <c r="S96" s="27"/>
      <c r="T96" s="27"/>
      <c r="U96" s="27"/>
      <c r="V96" s="27"/>
      <c r="W96" s="27"/>
      <c r="X96" s="27">
        <v>234000</v>
      </c>
      <c r="Y96" s="27"/>
      <c r="Z96" s="27"/>
      <c r="AA96" s="27"/>
    </row>
    <row r="97" spans="1:27" s="40" customFormat="1" ht="96.75">
      <c r="A97" s="49">
        <v>93</v>
      </c>
      <c r="B97" s="50" t="s">
        <v>328</v>
      </c>
      <c r="C97" s="23" t="s">
        <v>324</v>
      </c>
      <c r="D97" s="24" t="s">
        <v>325</v>
      </c>
      <c r="E97" s="22" t="s">
        <v>326</v>
      </c>
      <c r="F97" s="53">
        <v>5966380</v>
      </c>
      <c r="G97" s="51">
        <f t="shared" si="3"/>
        <v>0</v>
      </c>
      <c r="H97" s="51">
        <f t="shared" si="4"/>
        <v>5966380</v>
      </c>
      <c r="I97" s="52">
        <f t="shared" si="5"/>
        <v>0</v>
      </c>
      <c r="J97" s="32"/>
      <c r="K97" s="29"/>
      <c r="L97" s="48"/>
      <c r="M97" s="39" t="s">
        <v>327</v>
      </c>
      <c r="N97" s="25"/>
      <c r="O97" s="26"/>
      <c r="P97" s="27"/>
      <c r="Q97" s="27"/>
      <c r="R97" s="27"/>
      <c r="S97" s="27"/>
      <c r="T97" s="27">
        <v>5966380</v>
      </c>
      <c r="U97" s="27"/>
      <c r="V97" s="27"/>
      <c r="W97" s="27"/>
      <c r="X97" s="27"/>
      <c r="Y97" s="27"/>
      <c r="Z97" s="27"/>
      <c r="AA97" s="27"/>
    </row>
    <row r="98" spans="1:27" s="37" customFormat="1" ht="24.75" customHeight="1">
      <c r="A98" s="14"/>
      <c r="B98" s="15" t="s">
        <v>1</v>
      </c>
      <c r="C98" s="16"/>
      <c r="D98" s="17"/>
      <c r="E98" s="17"/>
      <c r="F98" s="18">
        <f>SUM(F5:F97)</f>
        <v>27783395</v>
      </c>
      <c r="G98" s="18">
        <f>SUM(G5:G97)</f>
        <v>914849</v>
      </c>
      <c r="H98" s="18">
        <f>SUM(H5:H97)</f>
        <v>23357547</v>
      </c>
      <c r="I98" s="18">
        <f>SUM(I5:I97)</f>
        <v>4425848</v>
      </c>
      <c r="J98" s="19"/>
      <c r="K98" s="30"/>
      <c r="L98" s="41"/>
      <c r="M98" s="47"/>
      <c r="N98" s="33"/>
      <c r="O98" s="21"/>
      <c r="P98" s="12"/>
      <c r="Q98" s="12"/>
      <c r="R98" s="12"/>
      <c r="S98" s="12"/>
      <c r="T98" s="12"/>
      <c r="U98" s="12"/>
      <c r="V98" s="12"/>
      <c r="W98" s="12"/>
      <c r="X98" s="12"/>
      <c r="Y98" s="12"/>
      <c r="Z98" s="12"/>
      <c r="AA98" s="12"/>
    </row>
    <row r="99" spans="1:10" ht="6" customHeight="1">
      <c r="A99" s="3"/>
      <c r="B99" s="4"/>
      <c r="C99" s="5"/>
      <c r="D99" s="42"/>
      <c r="E99" s="4"/>
      <c r="F99" s="4"/>
      <c r="G99" s="4"/>
      <c r="H99" s="4"/>
      <c r="I99" s="4"/>
      <c r="J99" s="5"/>
    </row>
    <row r="100" spans="1:7" ht="15.75" hidden="1">
      <c r="A100" s="97" t="s">
        <v>52</v>
      </c>
      <c r="B100" s="97"/>
      <c r="C100" s="97"/>
      <c r="D100" s="97"/>
      <c r="E100" s="97"/>
      <c r="F100" s="97"/>
      <c r="G100" s="97"/>
    </row>
    <row r="101" spans="1:7" ht="15.75" hidden="1">
      <c r="A101" s="98" t="s">
        <v>53</v>
      </c>
      <c r="B101" s="98"/>
      <c r="C101" s="98"/>
      <c r="D101" s="98"/>
      <c r="E101" s="98"/>
      <c r="F101" s="98"/>
      <c r="G101" s="98"/>
    </row>
    <row r="102" spans="1:7" ht="15.75" hidden="1">
      <c r="A102" s="87" t="s">
        <v>54</v>
      </c>
      <c r="B102" s="87"/>
      <c r="C102" s="87"/>
      <c r="D102" s="87"/>
      <c r="E102" s="87"/>
      <c r="F102" s="87"/>
      <c r="G102" s="87"/>
    </row>
    <row r="103" spans="1:27" s="6" customFormat="1" ht="15.75" hidden="1">
      <c r="A103" s="87" t="s">
        <v>55</v>
      </c>
      <c r="B103" s="87"/>
      <c r="C103" s="87"/>
      <c r="D103" s="87"/>
      <c r="E103" s="87"/>
      <c r="F103" s="87"/>
      <c r="G103" s="87"/>
      <c r="J103" s="8"/>
      <c r="K103" s="31"/>
      <c r="L103" s="38"/>
      <c r="M103" s="43"/>
      <c r="N103" s="43"/>
      <c r="O103" s="44"/>
      <c r="P103" s="45"/>
      <c r="Q103" s="45"/>
      <c r="R103" s="45"/>
      <c r="S103" s="45"/>
      <c r="T103" s="45"/>
      <c r="U103" s="45"/>
      <c r="V103" s="45"/>
      <c r="W103" s="45"/>
      <c r="X103" s="45"/>
      <c r="Y103" s="45"/>
      <c r="Z103" s="45"/>
      <c r="AA103" s="45"/>
    </row>
    <row r="104" spans="1:27" s="6" customFormat="1" ht="19.5">
      <c r="A104" s="91" t="s">
        <v>56</v>
      </c>
      <c r="B104" s="91"/>
      <c r="C104" s="91"/>
      <c r="D104" s="7"/>
      <c r="E104" s="92" t="s">
        <v>57</v>
      </c>
      <c r="F104" s="92"/>
      <c r="G104" s="92"/>
      <c r="J104" s="8"/>
      <c r="K104" s="31"/>
      <c r="L104" s="38"/>
      <c r="M104" s="43"/>
      <c r="N104" s="43"/>
      <c r="O104" s="44"/>
      <c r="P104" s="45"/>
      <c r="Q104" s="45"/>
      <c r="R104" s="45"/>
      <c r="S104" s="45"/>
      <c r="T104" s="45"/>
      <c r="U104" s="45"/>
      <c r="V104" s="45"/>
      <c r="W104" s="45"/>
      <c r="X104" s="45"/>
      <c r="Y104" s="45"/>
      <c r="Z104" s="45"/>
      <c r="AA104" s="45"/>
    </row>
  </sheetData>
  <sheetProtection/>
  <autoFilter ref="A4:AA98"/>
  <mergeCells count="33">
    <mergeCell ref="M3:M4"/>
    <mergeCell ref="E3:E4"/>
    <mergeCell ref="F3:F4"/>
    <mergeCell ref="B67:B68"/>
    <mergeCell ref="B69:B70"/>
    <mergeCell ref="B37:B40"/>
    <mergeCell ref="B64:B65"/>
    <mergeCell ref="A104:C104"/>
    <mergeCell ref="E104:G104"/>
    <mergeCell ref="B81:B82"/>
    <mergeCell ref="E81:E82"/>
    <mergeCell ref="A100:G100"/>
    <mergeCell ref="A101:G101"/>
    <mergeCell ref="A102:G102"/>
    <mergeCell ref="A103:G103"/>
    <mergeCell ref="B85:B86"/>
    <mergeCell ref="P3:AA3"/>
    <mergeCell ref="B14:B15"/>
    <mergeCell ref="B16:B17"/>
    <mergeCell ref="E16:E17"/>
    <mergeCell ref="G3:H3"/>
    <mergeCell ref="I3:I4"/>
    <mergeCell ref="N3:N4"/>
    <mergeCell ref="O3:O4"/>
    <mergeCell ref="J3:J4"/>
    <mergeCell ref="K3:K4"/>
    <mergeCell ref="A1:L1"/>
    <mergeCell ref="A2:L2"/>
    <mergeCell ref="A3:A4"/>
    <mergeCell ref="B3:B4"/>
    <mergeCell ref="C3:C4"/>
    <mergeCell ref="D3:D4"/>
    <mergeCell ref="L3:L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3" manualBreakCount="3">
    <brk id="15" max="11" man="1"/>
    <brk id="36" max="11" man="1"/>
    <brk id="68" max="11" man="1"/>
  </rowBreaks>
</worksheet>
</file>

<file path=xl/worksheets/sheet4.xml><?xml version="1.0" encoding="utf-8"?>
<worksheet xmlns="http://schemas.openxmlformats.org/spreadsheetml/2006/main" xmlns:r="http://schemas.openxmlformats.org/officeDocument/2006/relationships">
  <sheetPr>
    <pageSetUpPr fitToPage="1"/>
  </sheetPr>
  <dimension ref="A1:AM90"/>
  <sheetViews>
    <sheetView view="pageBreakPreview" zoomScaleSheetLayoutView="100" zoomScalePageLayoutView="0" workbookViewId="0" topLeftCell="A1">
      <pane xSplit="3" ySplit="4" topLeftCell="E84" activePane="bottomRight" state="frozen"/>
      <selection pane="topLeft" activeCell="A1" sqref="A1"/>
      <selection pane="topRight" activeCell="D1" sqref="D1"/>
      <selection pane="bottomLeft" activeCell="A5" sqref="A5"/>
      <selection pane="bottomRight" activeCell="C81" sqref="C8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3" width="9.00390625" style="45" hidden="1" customWidth="1"/>
    <col min="24" max="24" width="9.00390625" style="45" customWidth="1"/>
    <col min="25" max="25" width="10.50390625" style="45" customWidth="1"/>
    <col min="26" max="27" width="9.00390625" style="45" customWidth="1"/>
    <col min="28" max="36" width="9.00390625" style="38" customWidth="1"/>
    <col min="37" max="37" width="9.375" style="38" bestFit="1" customWidth="1"/>
    <col min="38"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414</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X5</f>
        <v>0</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96.75">
      <c r="A6" s="49">
        <v>2</v>
      </c>
      <c r="B6" s="48" t="s">
        <v>81</v>
      </c>
      <c r="C6" s="49" t="s">
        <v>77</v>
      </c>
      <c r="D6" s="2" t="s">
        <v>80</v>
      </c>
      <c r="E6" s="48" t="s">
        <v>78</v>
      </c>
      <c r="F6" s="51">
        <f>30630</f>
        <v>30630</v>
      </c>
      <c r="G6" s="51">
        <f aca="true" t="shared" si="0" ref="G6:G69">X6</f>
        <v>0</v>
      </c>
      <c r="H6" s="51">
        <f aca="true" t="shared" si="1" ref="H6:H69">SUM(P6:AA6)</f>
        <v>30630</v>
      </c>
      <c r="I6" s="52">
        <f aca="true" t="shared" si="2" ref="I6:I76">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0</v>
      </c>
      <c r="H7" s="51">
        <f t="shared" si="1"/>
        <v>295319</v>
      </c>
      <c r="I7" s="52">
        <f t="shared" si="2"/>
        <v>0</v>
      </c>
      <c r="J7" s="49" t="s">
        <v>358</v>
      </c>
      <c r="K7" s="28">
        <v>44400</v>
      </c>
      <c r="L7" s="48"/>
      <c r="M7" s="46" t="s">
        <v>44</v>
      </c>
      <c r="N7" s="32"/>
      <c r="O7" s="20"/>
      <c r="P7" s="11"/>
      <c r="Q7" s="11"/>
      <c r="R7" s="11"/>
      <c r="S7" s="11"/>
      <c r="T7" s="11"/>
      <c r="U7" s="11">
        <f>58815-8685</f>
        <v>50130</v>
      </c>
      <c r="V7" s="11">
        <v>133093</v>
      </c>
      <c r="W7" s="11">
        <v>112096</v>
      </c>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v>44447</v>
      </c>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0</v>
      </c>
      <c r="H11" s="51">
        <f t="shared" si="1"/>
        <v>705712</v>
      </c>
      <c r="I11" s="52">
        <f t="shared" si="2"/>
        <v>0</v>
      </c>
      <c r="J11" s="54" t="s">
        <v>62</v>
      </c>
      <c r="K11" s="28">
        <v>44406</v>
      </c>
      <c r="L11" s="48" t="s">
        <v>140</v>
      </c>
      <c r="M11" s="46" t="s">
        <v>46</v>
      </c>
      <c r="N11" s="32"/>
      <c r="O11" s="20"/>
      <c r="P11" s="11">
        <v>16338</v>
      </c>
      <c r="Q11" s="11">
        <v>92430</v>
      </c>
      <c r="R11" s="11">
        <v>16338</v>
      </c>
      <c r="S11" s="11">
        <v>159700</v>
      </c>
      <c r="T11" s="11">
        <v>111545</v>
      </c>
      <c r="U11" s="11">
        <v>128619</v>
      </c>
      <c r="V11" s="11">
        <v>77563</v>
      </c>
      <c r="W11" s="11">
        <v>103179</v>
      </c>
      <c r="X11" s="11"/>
      <c r="Y11" s="11"/>
      <c r="Z11" s="11"/>
      <c r="AA11" s="11"/>
    </row>
    <row r="12" spans="1:27" ht="210">
      <c r="A12" s="49">
        <v>8</v>
      </c>
      <c r="B12" s="48" t="s">
        <v>373</v>
      </c>
      <c r="C12" s="49" t="s">
        <v>74</v>
      </c>
      <c r="D12" s="2" t="s">
        <v>285</v>
      </c>
      <c r="E12" s="20" t="s">
        <v>284</v>
      </c>
      <c r="F12" s="51">
        <f>78075+373780</f>
        <v>451855</v>
      </c>
      <c r="G12" s="51">
        <f t="shared" si="0"/>
        <v>9253</v>
      </c>
      <c r="H12" s="51">
        <f t="shared" si="1"/>
        <v>451855</v>
      </c>
      <c r="I12" s="52">
        <f t="shared" si="2"/>
        <v>0</v>
      </c>
      <c r="J12" s="54" t="s">
        <v>62</v>
      </c>
      <c r="K12" s="28">
        <v>44410</v>
      </c>
      <c r="L12" s="48" t="s">
        <v>411</v>
      </c>
      <c r="M12" s="46" t="s">
        <v>46</v>
      </c>
      <c r="N12" s="32"/>
      <c r="O12" s="20"/>
      <c r="P12" s="11">
        <v>45266</v>
      </c>
      <c r="Q12" s="11"/>
      <c r="R12" s="11">
        <v>9253</v>
      </c>
      <c r="S12" s="11">
        <v>9253</v>
      </c>
      <c r="T12" s="11">
        <v>303482</v>
      </c>
      <c r="U12" s="11">
        <v>54519</v>
      </c>
      <c r="V12" s="11">
        <v>9253</v>
      </c>
      <c r="W12" s="11">
        <v>11576</v>
      </c>
      <c r="X12" s="11">
        <v>9253</v>
      </c>
      <c r="Y12" s="11"/>
      <c r="Z12" s="11"/>
      <c r="AA12" s="11"/>
    </row>
    <row r="13" spans="1:27" ht="324">
      <c r="A13" s="49">
        <v>9</v>
      </c>
      <c r="B13" s="48" t="s">
        <v>198</v>
      </c>
      <c r="C13" s="49" t="s">
        <v>92</v>
      </c>
      <c r="D13" s="2" t="s">
        <v>197</v>
      </c>
      <c r="E13" s="2" t="s">
        <v>199</v>
      </c>
      <c r="F13" s="51">
        <f>9025+329000</f>
        <v>338025</v>
      </c>
      <c r="G13" s="51">
        <f t="shared" si="0"/>
        <v>0</v>
      </c>
      <c r="H13" s="51">
        <f t="shared" si="1"/>
        <v>338025</v>
      </c>
      <c r="I13" s="52">
        <f t="shared" si="2"/>
        <v>0</v>
      </c>
      <c r="J13" s="54" t="s">
        <v>95</v>
      </c>
      <c r="K13" s="28">
        <v>44407</v>
      </c>
      <c r="L13" s="48" t="s">
        <v>141</v>
      </c>
      <c r="M13" s="46" t="s">
        <v>45</v>
      </c>
      <c r="N13" s="32"/>
      <c r="O13" s="20"/>
      <c r="P13" s="11">
        <v>8545</v>
      </c>
      <c r="Q13" s="11"/>
      <c r="R13" s="11"/>
      <c r="S13" s="11">
        <v>62473</v>
      </c>
      <c r="T13" s="11">
        <v>76042</v>
      </c>
      <c r="U13" s="11">
        <v>18288</v>
      </c>
      <c r="V13" s="11">
        <v>18320</v>
      </c>
      <c r="W13" s="11">
        <v>154357</v>
      </c>
      <c r="X13" s="11"/>
      <c r="Y13" s="11"/>
      <c r="Z13" s="11"/>
      <c r="AA13" s="11"/>
    </row>
    <row r="14" spans="1:27" ht="101.25" customHeight="1">
      <c r="A14" s="49">
        <v>10</v>
      </c>
      <c r="B14" s="99"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100"/>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101" t="s">
        <v>117</v>
      </c>
      <c r="C16" s="49" t="s">
        <v>58</v>
      </c>
      <c r="D16" s="2" t="s">
        <v>118</v>
      </c>
      <c r="E16" s="101" t="s">
        <v>120</v>
      </c>
      <c r="F16" s="51">
        <v>20781</v>
      </c>
      <c r="G16" s="51">
        <f t="shared" si="0"/>
        <v>0</v>
      </c>
      <c r="H16" s="51">
        <f t="shared" si="1"/>
        <v>0</v>
      </c>
      <c r="I16" s="52">
        <f t="shared" si="2"/>
        <v>20781</v>
      </c>
      <c r="J16" s="57" t="s">
        <v>116</v>
      </c>
      <c r="K16" s="28"/>
      <c r="L16" s="48" t="s">
        <v>205</v>
      </c>
      <c r="M16" s="46" t="s">
        <v>47</v>
      </c>
      <c r="N16" s="32"/>
      <c r="O16" s="20"/>
      <c r="P16" s="11"/>
      <c r="Q16" s="11"/>
      <c r="R16" s="11"/>
      <c r="S16" s="11"/>
      <c r="T16" s="11"/>
      <c r="U16" s="11"/>
      <c r="V16" s="11"/>
      <c r="W16" s="11"/>
      <c r="X16" s="11"/>
      <c r="Y16" s="11"/>
      <c r="Z16" s="11"/>
      <c r="AA16" s="11"/>
    </row>
    <row r="17" spans="1:27" ht="48">
      <c r="A17" s="49">
        <v>13</v>
      </c>
      <c r="B17" s="102"/>
      <c r="C17" s="49" t="s">
        <v>58</v>
      </c>
      <c r="D17" s="2" t="s">
        <v>119</v>
      </c>
      <c r="E17" s="102"/>
      <c r="F17" s="51">
        <v>5000</v>
      </c>
      <c r="G17" s="51">
        <f t="shared" si="0"/>
        <v>0</v>
      </c>
      <c r="H17" s="51">
        <f t="shared" si="1"/>
        <v>0</v>
      </c>
      <c r="I17" s="52">
        <f t="shared" si="2"/>
        <v>5000</v>
      </c>
      <c r="J17" s="57" t="s">
        <v>116</v>
      </c>
      <c r="K17" s="28"/>
      <c r="L17" s="48" t="s">
        <v>145</v>
      </c>
      <c r="M17" s="46" t="s">
        <v>47</v>
      </c>
      <c r="N17" s="32"/>
      <c r="O17" s="20"/>
      <c r="P17" s="11"/>
      <c r="Q17" s="11"/>
      <c r="R17" s="11"/>
      <c r="S17" s="11"/>
      <c r="T17" s="11"/>
      <c r="U17" s="11"/>
      <c r="V17" s="11"/>
      <c r="W17" s="11"/>
      <c r="X17" s="11"/>
      <c r="Y17" s="11"/>
      <c r="Z17" s="11"/>
      <c r="AA17" s="11"/>
    </row>
    <row r="18" spans="1:27" ht="177.7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0</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226.5">
      <c r="A20" s="49">
        <v>16</v>
      </c>
      <c r="B20" s="48" t="s">
        <v>400</v>
      </c>
      <c r="C20" s="49" t="s">
        <v>76</v>
      </c>
      <c r="D20" s="2" t="s">
        <v>436</v>
      </c>
      <c r="E20" s="48" t="s">
        <v>437</v>
      </c>
      <c r="F20" s="51">
        <f>5760+5760</f>
        <v>11520</v>
      </c>
      <c r="G20" s="51">
        <f t="shared" si="0"/>
        <v>11520</v>
      </c>
      <c r="H20" s="51">
        <f t="shared" si="1"/>
        <v>11520</v>
      </c>
      <c r="I20" s="52">
        <f>F20-H20</f>
        <v>0</v>
      </c>
      <c r="J20" s="54">
        <v>1100731</v>
      </c>
      <c r="K20" s="28">
        <v>44468</v>
      </c>
      <c r="L20" s="48"/>
      <c r="M20" s="46" t="s">
        <v>46</v>
      </c>
      <c r="N20" s="32"/>
      <c r="O20" s="20"/>
      <c r="P20" s="11"/>
      <c r="Q20" s="11"/>
      <c r="R20" s="11"/>
      <c r="S20" s="11"/>
      <c r="T20" s="11"/>
      <c r="U20" s="11"/>
      <c r="V20" s="11"/>
      <c r="W20" s="11"/>
      <c r="X20" s="11">
        <v>11520</v>
      </c>
      <c r="Y20" s="11"/>
      <c r="Z20" s="11"/>
      <c r="AA20" s="11"/>
    </row>
    <row r="21" spans="1:27" ht="96.75">
      <c r="A21" s="49">
        <v>17</v>
      </c>
      <c r="B21" s="48" t="s">
        <v>388</v>
      </c>
      <c r="C21" s="49" t="s">
        <v>76</v>
      </c>
      <c r="D21" s="2" t="s">
        <v>386</v>
      </c>
      <c r="E21" s="48" t="s">
        <v>387</v>
      </c>
      <c r="F21" s="51">
        <v>800</v>
      </c>
      <c r="G21" s="51">
        <f t="shared" si="0"/>
        <v>0</v>
      </c>
      <c r="H21" s="51">
        <f t="shared" si="1"/>
        <v>800</v>
      </c>
      <c r="I21" s="52">
        <f t="shared" si="2"/>
        <v>0</v>
      </c>
      <c r="J21" s="54">
        <v>1100731</v>
      </c>
      <c r="K21" s="28">
        <v>44412</v>
      </c>
      <c r="L21" s="48"/>
      <c r="M21" s="46" t="s">
        <v>46</v>
      </c>
      <c r="N21" s="32"/>
      <c r="O21" s="20"/>
      <c r="P21" s="11"/>
      <c r="Q21" s="11"/>
      <c r="R21" s="11"/>
      <c r="S21" s="11"/>
      <c r="T21" s="11"/>
      <c r="U21" s="11"/>
      <c r="V21" s="11"/>
      <c r="W21" s="11">
        <v>800</v>
      </c>
      <c r="X21" s="11"/>
      <c r="Y21" s="11"/>
      <c r="Z21" s="11"/>
      <c r="AA21" s="11"/>
    </row>
    <row r="22" spans="1:27" ht="64.5">
      <c r="A22" s="49">
        <v>18</v>
      </c>
      <c r="B22" s="48" t="s">
        <v>90</v>
      </c>
      <c r="C22" s="49" t="s">
        <v>87</v>
      </c>
      <c r="D22" s="2" t="s">
        <v>88</v>
      </c>
      <c r="E22" s="48" t="s">
        <v>89</v>
      </c>
      <c r="F22" s="51">
        <v>4000</v>
      </c>
      <c r="G22" s="51">
        <f t="shared" si="0"/>
        <v>0</v>
      </c>
      <c r="H22" s="51">
        <f t="shared" si="1"/>
        <v>4000</v>
      </c>
      <c r="I22" s="52">
        <f t="shared" si="2"/>
        <v>0</v>
      </c>
      <c r="J22" s="56" t="s">
        <v>91</v>
      </c>
      <c r="K22" s="28">
        <v>44357</v>
      </c>
      <c r="L22" s="48" t="s">
        <v>148</v>
      </c>
      <c r="M22" s="46" t="s">
        <v>46</v>
      </c>
      <c r="N22" s="32"/>
      <c r="O22" s="20"/>
      <c r="P22" s="11"/>
      <c r="Q22" s="11"/>
      <c r="R22" s="11"/>
      <c r="S22" s="11"/>
      <c r="T22" s="11"/>
      <c r="U22" s="11">
        <v>4000</v>
      </c>
      <c r="V22" s="11"/>
      <c r="W22" s="11"/>
      <c r="X22" s="11"/>
      <c r="Y22" s="11"/>
      <c r="Z22" s="11"/>
      <c r="AA22" s="11"/>
    </row>
    <row r="23" spans="1:27" ht="96.75">
      <c r="A23" s="49">
        <v>19</v>
      </c>
      <c r="B23" s="48" t="s">
        <v>425</v>
      </c>
      <c r="C23" s="49" t="s">
        <v>421</v>
      </c>
      <c r="D23" s="2" t="s">
        <v>424</v>
      </c>
      <c r="E23" s="48" t="s">
        <v>423</v>
      </c>
      <c r="F23" s="51">
        <v>60828</v>
      </c>
      <c r="G23" s="51">
        <f t="shared" si="0"/>
        <v>0</v>
      </c>
      <c r="H23" s="51">
        <f t="shared" si="1"/>
        <v>0</v>
      </c>
      <c r="I23" s="52">
        <f>F23-H23</f>
        <v>60828</v>
      </c>
      <c r="J23" s="54" t="s">
        <v>422</v>
      </c>
      <c r="K23" s="28"/>
      <c r="L23" s="48"/>
      <c r="M23" s="46" t="s">
        <v>44</v>
      </c>
      <c r="N23" s="32"/>
      <c r="O23" s="20"/>
      <c r="P23" s="11"/>
      <c r="Q23" s="11"/>
      <c r="R23" s="11"/>
      <c r="S23" s="11"/>
      <c r="T23" s="11"/>
      <c r="U23" s="11"/>
      <c r="V23" s="11"/>
      <c r="W23" s="11"/>
      <c r="X23" s="11"/>
      <c r="Y23" s="11"/>
      <c r="Z23" s="11"/>
      <c r="AA23" s="11"/>
    </row>
    <row r="24" spans="1:27" ht="81">
      <c r="A24" s="49">
        <v>20</v>
      </c>
      <c r="B24" s="48" t="s">
        <v>405</v>
      </c>
      <c r="C24" s="49" t="s">
        <v>401</v>
      </c>
      <c r="D24" s="2" t="s">
        <v>402</v>
      </c>
      <c r="E24" s="48" t="s">
        <v>403</v>
      </c>
      <c r="F24" s="51">
        <v>386145</v>
      </c>
      <c r="G24" s="51">
        <f t="shared" si="0"/>
        <v>32675</v>
      </c>
      <c r="H24" s="51">
        <f t="shared" si="1"/>
        <v>32675</v>
      </c>
      <c r="I24" s="52">
        <f>F24-H24</f>
        <v>353470</v>
      </c>
      <c r="J24" s="56" t="s">
        <v>404</v>
      </c>
      <c r="K24" s="28"/>
      <c r="L24" s="48"/>
      <c r="M24" s="46" t="s">
        <v>46</v>
      </c>
      <c r="N24" s="32"/>
      <c r="O24" s="20"/>
      <c r="P24" s="11"/>
      <c r="Q24" s="11"/>
      <c r="R24" s="11"/>
      <c r="S24" s="11"/>
      <c r="T24" s="11"/>
      <c r="U24" s="11"/>
      <c r="V24" s="11"/>
      <c r="W24" s="11"/>
      <c r="X24" s="11">
        <v>32675</v>
      </c>
      <c r="Y24" s="11"/>
      <c r="Z24" s="11"/>
      <c r="AA24" s="11"/>
    </row>
    <row r="25" spans="1:27" ht="64.5">
      <c r="A25" s="49">
        <v>21</v>
      </c>
      <c r="B25" s="48" t="s">
        <v>418</v>
      </c>
      <c r="C25" s="49" t="s">
        <v>415</v>
      </c>
      <c r="D25" s="2" t="s">
        <v>416</v>
      </c>
      <c r="E25" s="48" t="s">
        <v>417</v>
      </c>
      <c r="F25" s="51">
        <v>47500</v>
      </c>
      <c r="G25" s="51">
        <f t="shared" si="0"/>
        <v>47500</v>
      </c>
      <c r="H25" s="51">
        <f t="shared" si="1"/>
        <v>47500</v>
      </c>
      <c r="I25" s="52">
        <f>F25-H25</f>
        <v>0</v>
      </c>
      <c r="J25" s="62">
        <v>1110120</v>
      </c>
      <c r="K25" s="28"/>
      <c r="L25" s="48"/>
      <c r="M25" s="46" t="s">
        <v>281</v>
      </c>
      <c r="N25" s="32"/>
      <c r="O25" s="20"/>
      <c r="P25" s="11"/>
      <c r="Q25" s="11"/>
      <c r="R25" s="11"/>
      <c r="S25" s="11"/>
      <c r="T25" s="11"/>
      <c r="U25" s="11"/>
      <c r="V25" s="11"/>
      <c r="W25" s="11"/>
      <c r="X25" s="11">
        <v>47500</v>
      </c>
      <c r="Y25" s="11"/>
      <c r="Z25" s="11"/>
      <c r="AA25" s="11"/>
    </row>
    <row r="26" spans="1:27" ht="96.75">
      <c r="A26" s="49">
        <v>22</v>
      </c>
      <c r="B26" s="48" t="s">
        <v>159</v>
      </c>
      <c r="C26" s="49" t="s">
        <v>155</v>
      </c>
      <c r="D26" s="2" t="s">
        <v>156</v>
      </c>
      <c r="E26" s="48" t="s">
        <v>158</v>
      </c>
      <c r="F26" s="51">
        <v>4000</v>
      </c>
      <c r="G26" s="51">
        <f t="shared" si="0"/>
        <v>0</v>
      </c>
      <c r="H26" s="51">
        <f t="shared" si="1"/>
        <v>4000</v>
      </c>
      <c r="I26" s="52">
        <f t="shared" si="2"/>
        <v>0</v>
      </c>
      <c r="J26" s="56" t="s">
        <v>157</v>
      </c>
      <c r="K26" s="28">
        <v>44299</v>
      </c>
      <c r="L26" s="48"/>
      <c r="M26" s="46" t="s">
        <v>45</v>
      </c>
      <c r="N26" s="32"/>
      <c r="O26" s="20"/>
      <c r="P26" s="11"/>
      <c r="Q26" s="11"/>
      <c r="R26" s="11"/>
      <c r="S26" s="11">
        <v>4000</v>
      </c>
      <c r="T26" s="11"/>
      <c r="U26" s="11"/>
      <c r="V26" s="11"/>
      <c r="W26" s="11"/>
      <c r="X26" s="11"/>
      <c r="Y26" s="11"/>
      <c r="Z26" s="11"/>
      <c r="AA26" s="11"/>
    </row>
    <row r="27" spans="1:27" ht="81">
      <c r="A27" s="49">
        <v>23</v>
      </c>
      <c r="B27" s="24"/>
      <c r="C27" s="49" t="s">
        <v>219</v>
      </c>
      <c r="D27" s="2" t="s">
        <v>253</v>
      </c>
      <c r="E27" s="24" t="s">
        <v>220</v>
      </c>
      <c r="F27" s="51">
        <v>381031</v>
      </c>
      <c r="G27" s="51">
        <f t="shared" si="0"/>
        <v>0</v>
      </c>
      <c r="H27" s="51">
        <f t="shared" si="1"/>
        <v>381031</v>
      </c>
      <c r="I27" s="52">
        <f t="shared" si="2"/>
        <v>0</v>
      </c>
      <c r="J27" s="56"/>
      <c r="K27" s="28">
        <v>44351</v>
      </c>
      <c r="L27" s="48"/>
      <c r="M27" s="46" t="s">
        <v>281</v>
      </c>
      <c r="N27" s="32"/>
      <c r="O27" s="20"/>
      <c r="P27" s="11"/>
      <c r="Q27" s="11"/>
      <c r="R27" s="11"/>
      <c r="S27" s="11"/>
      <c r="T27" s="11"/>
      <c r="U27" s="11">
        <v>381031</v>
      </c>
      <c r="V27" s="11"/>
      <c r="W27" s="11"/>
      <c r="X27" s="11"/>
      <c r="Y27" s="11"/>
      <c r="Z27" s="11"/>
      <c r="AA27" s="11"/>
    </row>
    <row r="28" spans="1:27" ht="129">
      <c r="A28" s="49">
        <v>24</v>
      </c>
      <c r="B28" s="24" t="s">
        <v>372</v>
      </c>
      <c r="C28" s="49" t="s">
        <v>369</v>
      </c>
      <c r="D28" s="2" t="s">
        <v>370</v>
      </c>
      <c r="E28" s="24" t="s">
        <v>371</v>
      </c>
      <c r="F28" s="51">
        <v>6187</v>
      </c>
      <c r="G28" s="51">
        <f t="shared" si="0"/>
        <v>0</v>
      </c>
      <c r="H28" s="51">
        <f t="shared" si="1"/>
        <v>6187</v>
      </c>
      <c r="I28" s="52">
        <f t="shared" si="2"/>
        <v>0</v>
      </c>
      <c r="J28" s="62">
        <v>1100731</v>
      </c>
      <c r="K28" s="28">
        <v>44393</v>
      </c>
      <c r="L28" s="48"/>
      <c r="M28" s="46" t="s">
        <v>281</v>
      </c>
      <c r="N28" s="32"/>
      <c r="O28" s="20"/>
      <c r="P28" s="11"/>
      <c r="Q28" s="11"/>
      <c r="R28" s="11"/>
      <c r="S28" s="11"/>
      <c r="T28" s="11"/>
      <c r="U28" s="11">
        <v>5993</v>
      </c>
      <c r="V28" s="11">
        <v>194</v>
      </c>
      <c r="W28" s="11"/>
      <c r="X28" s="11"/>
      <c r="Y28" s="11"/>
      <c r="Z28" s="11"/>
      <c r="AA28" s="11"/>
    </row>
    <row r="29" spans="1:27" ht="64.5">
      <c r="A29" s="49">
        <v>25</v>
      </c>
      <c r="B29" s="48" t="s">
        <v>196</v>
      </c>
      <c r="C29" s="49" t="s">
        <v>193</v>
      </c>
      <c r="D29" s="2" t="s">
        <v>195</v>
      </c>
      <c r="E29" s="48" t="s">
        <v>194</v>
      </c>
      <c r="F29" s="51">
        <v>5000</v>
      </c>
      <c r="G29" s="51">
        <f t="shared" si="0"/>
        <v>0</v>
      </c>
      <c r="H29" s="51">
        <f t="shared" si="1"/>
        <v>5000</v>
      </c>
      <c r="I29" s="52">
        <f t="shared" si="2"/>
        <v>0</v>
      </c>
      <c r="J29" s="62">
        <v>1100530</v>
      </c>
      <c r="K29" s="28">
        <v>44316</v>
      </c>
      <c r="L29" s="48"/>
      <c r="M29" s="46" t="s">
        <v>46</v>
      </c>
      <c r="N29" s="32"/>
      <c r="O29" s="20"/>
      <c r="P29" s="11"/>
      <c r="Q29" s="11"/>
      <c r="R29" s="11"/>
      <c r="S29" s="11">
        <v>5000</v>
      </c>
      <c r="T29" s="11"/>
      <c r="U29" s="11"/>
      <c r="V29" s="11"/>
      <c r="W29" s="11"/>
      <c r="X29" s="11"/>
      <c r="Y29" s="11"/>
      <c r="Z29" s="11"/>
      <c r="AA29" s="11"/>
    </row>
    <row r="30" spans="1:27" ht="64.5">
      <c r="A30" s="49">
        <v>26</v>
      </c>
      <c r="B30" s="48" t="s">
        <v>335</v>
      </c>
      <c r="C30" s="49" t="s">
        <v>193</v>
      </c>
      <c r="D30" s="2" t="s">
        <v>333</v>
      </c>
      <c r="E30" s="48" t="s">
        <v>334</v>
      </c>
      <c r="F30" s="51">
        <v>1000</v>
      </c>
      <c r="G30" s="51">
        <f t="shared" si="0"/>
        <v>0</v>
      </c>
      <c r="H30" s="51">
        <f t="shared" si="1"/>
        <v>1000</v>
      </c>
      <c r="I30" s="52">
        <f t="shared" si="2"/>
        <v>0</v>
      </c>
      <c r="J30" s="62">
        <v>1100731</v>
      </c>
      <c r="K30" s="28"/>
      <c r="L30" s="48"/>
      <c r="M30" s="46" t="s">
        <v>46</v>
      </c>
      <c r="N30" s="32"/>
      <c r="O30" s="20"/>
      <c r="P30" s="11"/>
      <c r="Q30" s="11"/>
      <c r="R30" s="11"/>
      <c r="S30" s="11"/>
      <c r="T30" s="11"/>
      <c r="U30" s="11">
        <v>1000</v>
      </c>
      <c r="V30" s="11"/>
      <c r="W30" s="11"/>
      <c r="X30" s="11"/>
      <c r="Y30" s="11"/>
      <c r="Z30" s="11"/>
      <c r="AA30" s="11"/>
    </row>
    <row r="31" spans="1:27" ht="291">
      <c r="A31" s="49">
        <v>27</v>
      </c>
      <c r="B31" s="48" t="s">
        <v>374</v>
      </c>
      <c r="C31" s="49" t="s">
        <v>352</v>
      </c>
      <c r="D31" s="2" t="s">
        <v>353</v>
      </c>
      <c r="E31" s="48" t="s">
        <v>354</v>
      </c>
      <c r="F31" s="51">
        <v>233000</v>
      </c>
      <c r="G31" s="51">
        <f t="shared" si="0"/>
        <v>0</v>
      </c>
      <c r="H31" s="51">
        <f t="shared" si="1"/>
        <v>233000</v>
      </c>
      <c r="I31" s="52">
        <f t="shared" si="2"/>
        <v>0</v>
      </c>
      <c r="J31" s="62" t="s">
        <v>62</v>
      </c>
      <c r="K31" s="28">
        <v>44412</v>
      </c>
      <c r="L31" s="48"/>
      <c r="M31" s="46" t="s">
        <v>46</v>
      </c>
      <c r="N31" s="32"/>
      <c r="O31" s="20"/>
      <c r="P31" s="11"/>
      <c r="Q31" s="11"/>
      <c r="R31" s="11"/>
      <c r="S31" s="11"/>
      <c r="T31" s="11"/>
      <c r="U31" s="11">
        <v>85405</v>
      </c>
      <c r="V31" s="11">
        <v>61472</v>
      </c>
      <c r="W31" s="11">
        <v>86123</v>
      </c>
      <c r="X31" s="11"/>
      <c r="Y31" s="11"/>
      <c r="Z31" s="11"/>
      <c r="AA31" s="11"/>
    </row>
    <row r="32" spans="1:27" ht="162">
      <c r="A32" s="49">
        <v>28</v>
      </c>
      <c r="B32" s="48" t="s">
        <v>263</v>
      </c>
      <c r="C32" s="49" t="s">
        <v>260</v>
      </c>
      <c r="D32" s="2" t="s">
        <v>261</v>
      </c>
      <c r="E32" s="48" t="s">
        <v>262</v>
      </c>
      <c r="F32" s="51">
        <f>102927</f>
        <v>102927</v>
      </c>
      <c r="G32" s="51">
        <f t="shared" si="0"/>
        <v>0</v>
      </c>
      <c r="H32" s="51">
        <f t="shared" si="1"/>
        <v>102927</v>
      </c>
      <c r="I32" s="52">
        <f t="shared" si="2"/>
        <v>0</v>
      </c>
      <c r="J32" s="62"/>
      <c r="K32" s="28">
        <v>44410</v>
      </c>
      <c r="L32" s="48"/>
      <c r="M32" s="46" t="s">
        <v>46</v>
      </c>
      <c r="N32" s="32"/>
      <c r="O32" s="20"/>
      <c r="P32" s="11"/>
      <c r="Q32" s="11"/>
      <c r="R32" s="11"/>
      <c r="S32" s="11"/>
      <c r="T32" s="11">
        <v>30878</v>
      </c>
      <c r="U32" s="11">
        <v>41170</v>
      </c>
      <c r="V32" s="11">
        <v>14704</v>
      </c>
      <c r="W32" s="11">
        <v>16175</v>
      </c>
      <c r="X32" s="11"/>
      <c r="Y32" s="11"/>
      <c r="Z32" s="11"/>
      <c r="AA32" s="11"/>
    </row>
    <row r="33" spans="1:27" ht="162">
      <c r="A33" s="49">
        <v>29</v>
      </c>
      <c r="B33" s="48" t="s">
        <v>249</v>
      </c>
      <c r="C33" s="49" t="s">
        <v>212</v>
      </c>
      <c r="D33" s="2" t="s">
        <v>213</v>
      </c>
      <c r="E33" s="48" t="s">
        <v>214</v>
      </c>
      <c r="F33" s="51">
        <v>50000</v>
      </c>
      <c r="G33" s="51">
        <f t="shared" si="0"/>
        <v>0</v>
      </c>
      <c r="H33" s="51">
        <f t="shared" si="1"/>
        <v>0</v>
      </c>
      <c r="I33" s="52">
        <f t="shared" si="2"/>
        <v>50000</v>
      </c>
      <c r="J33" s="62">
        <v>1100731</v>
      </c>
      <c r="K33" s="28"/>
      <c r="L33" s="48"/>
      <c r="M33" s="46" t="s">
        <v>47</v>
      </c>
      <c r="N33" s="32"/>
      <c r="O33" s="20"/>
      <c r="P33" s="11"/>
      <c r="Q33" s="11"/>
      <c r="R33" s="11"/>
      <c r="S33" s="11"/>
      <c r="T33" s="11"/>
      <c r="U33" s="11"/>
      <c r="V33" s="11"/>
      <c r="W33" s="11"/>
      <c r="X33" s="11"/>
      <c r="Y33" s="11"/>
      <c r="Z33" s="11"/>
      <c r="AA33" s="11"/>
    </row>
    <row r="34" spans="1:27" ht="90" customHeight="1">
      <c r="A34" s="49">
        <v>30</v>
      </c>
      <c r="B34" s="101" t="s">
        <v>272</v>
      </c>
      <c r="C34" s="49" t="s">
        <v>228</v>
      </c>
      <c r="D34" s="2" t="s">
        <v>268</v>
      </c>
      <c r="E34" s="48" t="s">
        <v>230</v>
      </c>
      <c r="F34" s="51">
        <v>30000</v>
      </c>
      <c r="G34" s="51">
        <f t="shared" si="0"/>
        <v>0</v>
      </c>
      <c r="H34" s="51">
        <f t="shared" si="1"/>
        <v>30000</v>
      </c>
      <c r="I34" s="52">
        <f t="shared" si="2"/>
        <v>0</v>
      </c>
      <c r="J34" s="62" t="s">
        <v>62</v>
      </c>
      <c r="K34" s="28">
        <v>44410</v>
      </c>
      <c r="L34" s="48"/>
      <c r="M34" s="46" t="s">
        <v>46</v>
      </c>
      <c r="N34" s="32"/>
      <c r="O34" s="20"/>
      <c r="P34" s="11"/>
      <c r="Q34" s="11"/>
      <c r="R34" s="11"/>
      <c r="S34" s="11">
        <v>17369</v>
      </c>
      <c r="T34" s="11">
        <v>2400</v>
      </c>
      <c r="U34" s="11"/>
      <c r="V34" s="11"/>
      <c r="W34" s="11">
        <v>10231</v>
      </c>
      <c r="X34" s="11"/>
      <c r="Y34" s="11"/>
      <c r="Z34" s="11"/>
      <c r="AA34" s="11"/>
    </row>
    <row r="35" spans="1:27" ht="90" customHeight="1">
      <c r="A35" s="49">
        <v>31</v>
      </c>
      <c r="B35" s="103"/>
      <c r="C35" s="49" t="s">
        <v>228</v>
      </c>
      <c r="D35" s="2" t="s">
        <v>269</v>
      </c>
      <c r="E35" s="48" t="s">
        <v>230</v>
      </c>
      <c r="F35" s="51">
        <v>30000</v>
      </c>
      <c r="G35" s="51">
        <f t="shared" si="0"/>
        <v>0</v>
      </c>
      <c r="H35" s="51">
        <f t="shared" si="1"/>
        <v>30000</v>
      </c>
      <c r="I35" s="52">
        <f t="shared" si="2"/>
        <v>0</v>
      </c>
      <c r="J35" s="62" t="s">
        <v>62</v>
      </c>
      <c r="K35" s="28">
        <v>44410</v>
      </c>
      <c r="L35" s="48"/>
      <c r="M35" s="46" t="s">
        <v>47</v>
      </c>
      <c r="N35" s="32"/>
      <c r="O35" s="20"/>
      <c r="P35" s="11"/>
      <c r="Q35" s="11"/>
      <c r="R35" s="11"/>
      <c r="S35" s="11"/>
      <c r="T35" s="11">
        <v>30000</v>
      </c>
      <c r="U35" s="11"/>
      <c r="V35" s="11"/>
      <c r="W35" s="11"/>
      <c r="X35" s="11"/>
      <c r="Y35" s="11"/>
      <c r="Z35" s="11"/>
      <c r="AA35" s="11"/>
    </row>
    <row r="36" spans="1:27" ht="90" customHeight="1">
      <c r="A36" s="49">
        <v>32</v>
      </c>
      <c r="B36" s="103"/>
      <c r="C36" s="49" t="s">
        <v>228</v>
      </c>
      <c r="D36" s="2" t="s">
        <v>270</v>
      </c>
      <c r="E36" s="48" t="s">
        <v>230</v>
      </c>
      <c r="F36" s="51">
        <v>45000</v>
      </c>
      <c r="G36" s="51">
        <f t="shared" si="0"/>
        <v>0</v>
      </c>
      <c r="H36" s="51">
        <f t="shared" si="1"/>
        <v>45000</v>
      </c>
      <c r="I36" s="52">
        <f t="shared" si="2"/>
        <v>0</v>
      </c>
      <c r="J36" s="62" t="s">
        <v>62</v>
      </c>
      <c r="K36" s="28">
        <v>44410</v>
      </c>
      <c r="L36" s="48"/>
      <c r="M36" s="46" t="s">
        <v>273</v>
      </c>
      <c r="N36" s="32"/>
      <c r="O36" s="20"/>
      <c r="P36" s="11"/>
      <c r="Q36" s="11"/>
      <c r="R36" s="11"/>
      <c r="S36" s="11"/>
      <c r="T36" s="11">
        <v>38873</v>
      </c>
      <c r="U36" s="11"/>
      <c r="V36" s="11"/>
      <c r="W36" s="11">
        <v>6127</v>
      </c>
      <c r="X36" s="11"/>
      <c r="Y36" s="11"/>
      <c r="Z36" s="11"/>
      <c r="AA36" s="11"/>
    </row>
    <row r="37" spans="1:27" ht="90" customHeight="1">
      <c r="A37" s="49">
        <v>33</v>
      </c>
      <c r="B37" s="96"/>
      <c r="C37" s="49" t="s">
        <v>228</v>
      </c>
      <c r="D37" s="2" t="s">
        <v>271</v>
      </c>
      <c r="E37" s="48" t="s">
        <v>230</v>
      </c>
      <c r="F37" s="51">
        <v>20000</v>
      </c>
      <c r="G37" s="51">
        <f t="shared" si="0"/>
        <v>0</v>
      </c>
      <c r="H37" s="51">
        <f t="shared" si="1"/>
        <v>20000</v>
      </c>
      <c r="I37" s="52">
        <f t="shared" si="2"/>
        <v>0</v>
      </c>
      <c r="J37" s="62" t="s">
        <v>62</v>
      </c>
      <c r="K37" s="28">
        <v>44410</v>
      </c>
      <c r="L37" s="48"/>
      <c r="M37" s="46" t="s">
        <v>45</v>
      </c>
      <c r="N37" s="32"/>
      <c r="O37" s="20"/>
      <c r="P37" s="11"/>
      <c r="Q37" s="11"/>
      <c r="R37" s="11"/>
      <c r="S37" s="11"/>
      <c r="T37" s="11"/>
      <c r="U37" s="11">
        <v>1200</v>
      </c>
      <c r="V37" s="11">
        <v>18800</v>
      </c>
      <c r="W37" s="11"/>
      <c r="X37" s="11"/>
      <c r="Y37" s="11"/>
      <c r="Z37" s="11"/>
      <c r="AA37" s="11"/>
    </row>
    <row r="38" spans="1:27" ht="129">
      <c r="A38" s="49">
        <v>34</v>
      </c>
      <c r="B38" s="48" t="s">
        <v>245</v>
      </c>
      <c r="C38" s="49" t="s">
        <v>228</v>
      </c>
      <c r="D38" s="2" t="s">
        <v>243</v>
      </c>
      <c r="E38" s="48" t="s">
        <v>244</v>
      </c>
      <c r="F38" s="51">
        <v>13969</v>
      </c>
      <c r="G38" s="51">
        <f t="shared" si="0"/>
        <v>0</v>
      </c>
      <c r="H38" s="51">
        <f t="shared" si="1"/>
        <v>13969</v>
      </c>
      <c r="I38" s="52">
        <f t="shared" si="2"/>
        <v>0</v>
      </c>
      <c r="J38" s="62">
        <v>1100731</v>
      </c>
      <c r="K38" s="28">
        <v>44410</v>
      </c>
      <c r="L38" s="48"/>
      <c r="M38" s="46" t="s">
        <v>46</v>
      </c>
      <c r="N38" s="32"/>
      <c r="O38" s="20"/>
      <c r="P38" s="11"/>
      <c r="Q38" s="11"/>
      <c r="R38" s="11"/>
      <c r="S38" s="11"/>
      <c r="T38" s="11">
        <v>4411</v>
      </c>
      <c r="U38" s="11">
        <v>5882</v>
      </c>
      <c r="V38" s="11">
        <v>2573</v>
      </c>
      <c r="W38" s="11">
        <v>1103</v>
      </c>
      <c r="X38" s="11"/>
      <c r="Y38" s="11"/>
      <c r="Z38" s="11"/>
      <c r="AA38" s="11"/>
    </row>
    <row r="39" spans="1:27" ht="210">
      <c r="A39" s="49">
        <v>35</v>
      </c>
      <c r="B39" s="48" t="s">
        <v>206</v>
      </c>
      <c r="C39" s="49" t="s">
        <v>180</v>
      </c>
      <c r="D39" s="2" t="s">
        <v>181</v>
      </c>
      <c r="E39" s="48" t="s">
        <v>182</v>
      </c>
      <c r="F39" s="51">
        <v>99300</v>
      </c>
      <c r="G39" s="51">
        <f t="shared" si="0"/>
        <v>0</v>
      </c>
      <c r="H39" s="51">
        <f t="shared" si="1"/>
        <v>99300</v>
      </c>
      <c r="I39" s="52">
        <f t="shared" si="2"/>
        <v>0</v>
      </c>
      <c r="J39" s="56" t="s">
        <v>183</v>
      </c>
      <c r="K39" s="28">
        <v>44253</v>
      </c>
      <c r="L39" s="48"/>
      <c r="M39" s="46" t="s">
        <v>46</v>
      </c>
      <c r="N39" s="32"/>
      <c r="O39" s="20"/>
      <c r="P39" s="11"/>
      <c r="Q39" s="11">
        <v>99300</v>
      </c>
      <c r="R39" s="11"/>
      <c r="S39" s="11"/>
      <c r="T39" s="11"/>
      <c r="U39" s="11"/>
      <c r="V39" s="11"/>
      <c r="W39" s="11"/>
      <c r="X39" s="11"/>
      <c r="Y39" s="11"/>
      <c r="Z39" s="11"/>
      <c r="AA39" s="11"/>
    </row>
    <row r="40" spans="1:27" ht="48">
      <c r="A40" s="49">
        <v>36</v>
      </c>
      <c r="B40" s="48" t="s">
        <v>318</v>
      </c>
      <c r="C40" s="49" t="s">
        <v>314</v>
      </c>
      <c r="D40" s="2" t="s">
        <v>315</v>
      </c>
      <c r="E40" s="48" t="s">
        <v>316</v>
      </c>
      <c r="F40" s="51">
        <v>2000</v>
      </c>
      <c r="G40" s="51">
        <f t="shared" si="0"/>
        <v>0</v>
      </c>
      <c r="H40" s="51">
        <f t="shared" si="1"/>
        <v>2000</v>
      </c>
      <c r="I40" s="52">
        <f t="shared" si="2"/>
        <v>0</v>
      </c>
      <c r="J40" s="56" t="s">
        <v>317</v>
      </c>
      <c r="K40" s="28"/>
      <c r="L40" s="48"/>
      <c r="M40" s="46" t="s">
        <v>51</v>
      </c>
      <c r="N40" s="32"/>
      <c r="O40" s="20"/>
      <c r="P40" s="11"/>
      <c r="Q40" s="11"/>
      <c r="R40" s="11"/>
      <c r="S40" s="11"/>
      <c r="T40" s="11"/>
      <c r="U40" s="11"/>
      <c r="V40" s="11">
        <v>2000</v>
      </c>
      <c r="W40" s="11"/>
      <c r="X40" s="11"/>
      <c r="Y40" s="11"/>
      <c r="Z40" s="11"/>
      <c r="AA40" s="11"/>
    </row>
    <row r="41" spans="1:27" ht="64.5">
      <c r="A41" s="49">
        <v>37</v>
      </c>
      <c r="B41" s="48" t="s">
        <v>410</v>
      </c>
      <c r="C41" s="49" t="s">
        <v>406</v>
      </c>
      <c r="D41" s="2" t="s">
        <v>407</v>
      </c>
      <c r="E41" s="48" t="s">
        <v>408</v>
      </c>
      <c r="F41" s="51">
        <v>34739</v>
      </c>
      <c r="G41" s="51">
        <f t="shared" si="0"/>
        <v>30739</v>
      </c>
      <c r="H41" s="51">
        <f t="shared" si="1"/>
        <v>30739</v>
      </c>
      <c r="I41" s="52">
        <f>F41-H41</f>
        <v>4000</v>
      </c>
      <c r="J41" s="54" t="s">
        <v>409</v>
      </c>
      <c r="K41" s="28"/>
      <c r="L41" s="48"/>
      <c r="M41" s="46" t="s">
        <v>44</v>
      </c>
      <c r="N41" s="32"/>
      <c r="O41" s="20"/>
      <c r="P41" s="11"/>
      <c r="Q41" s="11"/>
      <c r="R41" s="11"/>
      <c r="S41" s="11"/>
      <c r="T41" s="11"/>
      <c r="U41" s="11"/>
      <c r="V41" s="11"/>
      <c r="W41" s="11"/>
      <c r="X41" s="11">
        <v>30739</v>
      </c>
      <c r="Y41" s="11"/>
      <c r="Z41" s="11"/>
      <c r="AA41" s="11"/>
    </row>
    <row r="42" spans="1:27" ht="226.5">
      <c r="A42" s="49">
        <v>38</v>
      </c>
      <c r="B42" s="48" t="s">
        <v>169</v>
      </c>
      <c r="C42" s="49" t="s">
        <v>166</v>
      </c>
      <c r="D42" s="2" t="s">
        <v>167</v>
      </c>
      <c r="E42" s="48" t="s">
        <v>168</v>
      </c>
      <c r="F42" s="51">
        <v>14679</v>
      </c>
      <c r="G42" s="51">
        <f t="shared" si="0"/>
        <v>0</v>
      </c>
      <c r="H42" s="51">
        <f t="shared" si="1"/>
        <v>14679</v>
      </c>
      <c r="I42" s="52">
        <f t="shared" si="2"/>
        <v>0</v>
      </c>
      <c r="J42" s="56"/>
      <c r="K42" s="28"/>
      <c r="L42" s="48"/>
      <c r="M42" s="46" t="s">
        <v>127</v>
      </c>
      <c r="N42" s="32"/>
      <c r="O42" s="20"/>
      <c r="P42" s="11"/>
      <c r="Q42" s="11">
        <v>14679</v>
      </c>
      <c r="R42" s="11"/>
      <c r="S42" s="11"/>
      <c r="T42" s="11"/>
      <c r="U42" s="11"/>
      <c r="V42" s="11"/>
      <c r="W42" s="11"/>
      <c r="X42" s="11"/>
      <c r="Y42" s="11"/>
      <c r="Z42" s="11"/>
      <c r="AA42" s="11"/>
    </row>
    <row r="43" spans="1:27" ht="210">
      <c r="A43" s="49">
        <v>39</v>
      </c>
      <c r="B43" s="48" t="s">
        <v>126</v>
      </c>
      <c r="C43" s="49" t="s">
        <v>123</v>
      </c>
      <c r="D43" s="2" t="s">
        <v>124</v>
      </c>
      <c r="E43" s="48" t="s">
        <v>125</v>
      </c>
      <c r="F43" s="51">
        <f>17498+4550000+356504</f>
        <v>4924002</v>
      </c>
      <c r="G43" s="51">
        <f t="shared" si="0"/>
        <v>0</v>
      </c>
      <c r="H43" s="51">
        <f t="shared" si="1"/>
        <v>4924002</v>
      </c>
      <c r="I43" s="52">
        <f t="shared" si="2"/>
        <v>0</v>
      </c>
      <c r="J43" s="56"/>
      <c r="K43" s="28"/>
      <c r="L43" s="48" t="s">
        <v>149</v>
      </c>
      <c r="M43" s="46" t="s">
        <v>127</v>
      </c>
      <c r="N43" s="32"/>
      <c r="O43" s="20"/>
      <c r="P43" s="11"/>
      <c r="Q43" s="11"/>
      <c r="R43" s="11"/>
      <c r="S43" s="11">
        <v>4550000</v>
      </c>
      <c r="T43" s="11"/>
      <c r="U43" s="11">
        <v>374002</v>
      </c>
      <c r="V43" s="11"/>
      <c r="W43" s="11"/>
      <c r="X43" s="11"/>
      <c r="Y43" s="11"/>
      <c r="Z43" s="11"/>
      <c r="AA43" s="11"/>
    </row>
    <row r="44" spans="1:39" ht="48">
      <c r="A44" s="49">
        <v>40</v>
      </c>
      <c r="B44" s="48" t="s">
        <v>48</v>
      </c>
      <c r="C44" s="49" t="s">
        <v>131</v>
      </c>
      <c r="D44" s="2" t="s">
        <v>132</v>
      </c>
      <c r="E44" s="48" t="s">
        <v>419</v>
      </c>
      <c r="F44" s="51">
        <f>SUM(AB44:AM44)</f>
        <v>2734805</v>
      </c>
      <c r="G44" s="51">
        <f t="shared" si="0"/>
        <v>268103</v>
      </c>
      <c r="H44" s="51">
        <f t="shared" si="1"/>
        <v>2719309</v>
      </c>
      <c r="I44" s="52">
        <f t="shared" si="2"/>
        <v>15496</v>
      </c>
      <c r="J44" s="13">
        <v>10912</v>
      </c>
      <c r="K44" s="28"/>
      <c r="L44" s="48" t="s">
        <v>129</v>
      </c>
      <c r="M44" s="46" t="s">
        <v>49</v>
      </c>
      <c r="N44" s="9"/>
      <c r="O44" s="20"/>
      <c r="P44" s="11">
        <v>574485</v>
      </c>
      <c r="Q44" s="11">
        <v>268103</v>
      </c>
      <c r="R44" s="11">
        <v>268103</v>
      </c>
      <c r="S44" s="11">
        <v>268103</v>
      </c>
      <c r="T44" s="11">
        <v>268103</v>
      </c>
      <c r="U44" s="11">
        <v>268103</v>
      </c>
      <c r="V44" s="11">
        <v>268103</v>
      </c>
      <c r="W44" s="11">
        <v>268103</v>
      </c>
      <c r="X44" s="11">
        <v>268103</v>
      </c>
      <c r="Y44" s="11"/>
      <c r="Z44" s="11"/>
      <c r="AA44" s="11"/>
      <c r="AB44" s="45">
        <v>314130</v>
      </c>
      <c r="AC44" s="45">
        <v>275851</v>
      </c>
      <c r="AD44" s="45">
        <v>268103</v>
      </c>
      <c r="AE44" s="45">
        <v>268103</v>
      </c>
      <c r="AF44" s="45">
        <v>268103</v>
      </c>
      <c r="AG44" s="45">
        <v>268103</v>
      </c>
      <c r="AH44" s="45">
        <v>268103</v>
      </c>
      <c r="AI44" s="45">
        <v>268103</v>
      </c>
      <c r="AJ44" s="45">
        <v>268103</v>
      </c>
      <c r="AK44" s="45">
        <v>268103</v>
      </c>
      <c r="AL44" s="45"/>
      <c r="AM44" s="45"/>
    </row>
    <row r="45" spans="1:39" ht="48">
      <c r="A45" s="49">
        <v>41</v>
      </c>
      <c r="B45" s="48" t="s">
        <v>50</v>
      </c>
      <c r="C45" s="49" t="s">
        <v>133</v>
      </c>
      <c r="D45" s="2" t="s">
        <v>134</v>
      </c>
      <c r="E45" s="48" t="s">
        <v>420</v>
      </c>
      <c r="F45" s="51">
        <f>SUM(AB45:AM45)</f>
        <v>333500</v>
      </c>
      <c r="G45" s="51">
        <f t="shared" si="0"/>
        <v>189200</v>
      </c>
      <c r="H45" s="51">
        <f t="shared" si="1"/>
        <v>322700</v>
      </c>
      <c r="I45" s="52">
        <f t="shared" si="2"/>
        <v>10800</v>
      </c>
      <c r="J45" s="13">
        <v>10912</v>
      </c>
      <c r="K45" s="28"/>
      <c r="L45" s="48"/>
      <c r="M45" s="46" t="s">
        <v>49</v>
      </c>
      <c r="N45" s="9"/>
      <c r="O45" s="20"/>
      <c r="P45" s="11"/>
      <c r="Q45" s="11"/>
      <c r="R45" s="11">
        <v>133500</v>
      </c>
      <c r="S45" s="11"/>
      <c r="T45" s="11"/>
      <c r="U45" s="11"/>
      <c r="V45" s="11"/>
      <c r="W45" s="11"/>
      <c r="X45" s="11">
        <v>189200</v>
      </c>
      <c r="Y45" s="11"/>
      <c r="Z45" s="11"/>
      <c r="AA45" s="11"/>
      <c r="AB45" s="45"/>
      <c r="AC45" s="45">
        <v>200000</v>
      </c>
      <c r="AD45" s="45"/>
      <c r="AE45" s="45"/>
      <c r="AF45" s="45"/>
      <c r="AG45" s="45"/>
      <c r="AH45" s="45"/>
      <c r="AI45" s="45"/>
      <c r="AJ45" s="45">
        <v>133500</v>
      </c>
      <c r="AK45" s="45"/>
      <c r="AL45" s="45"/>
      <c r="AM45" s="45"/>
    </row>
    <row r="46" spans="1:39" ht="48">
      <c r="A46" s="49">
        <v>42</v>
      </c>
      <c r="B46" s="48" t="s">
        <v>50</v>
      </c>
      <c r="C46" s="49" t="s">
        <v>136</v>
      </c>
      <c r="D46" s="2" t="s">
        <v>135</v>
      </c>
      <c r="E46" s="48" t="s">
        <v>366</v>
      </c>
      <c r="F46" s="51">
        <f>SUM(AB46:AM46)</f>
        <v>838580</v>
      </c>
      <c r="G46" s="51">
        <f t="shared" si="0"/>
        <v>0</v>
      </c>
      <c r="H46" s="51">
        <f t="shared" si="1"/>
        <v>838580</v>
      </c>
      <c r="I46" s="52">
        <f t="shared" si="2"/>
        <v>0</v>
      </c>
      <c r="J46" s="13">
        <v>10912</v>
      </c>
      <c r="K46" s="28"/>
      <c r="L46" s="48" t="s">
        <v>130</v>
      </c>
      <c r="M46" s="46" t="s">
        <v>49</v>
      </c>
      <c r="N46" s="9"/>
      <c r="O46" s="20"/>
      <c r="P46" s="11">
        <v>246505</v>
      </c>
      <c r="Q46" s="11"/>
      <c r="R46" s="11"/>
      <c r="S46" s="11">
        <v>409575</v>
      </c>
      <c r="T46" s="11">
        <v>182500</v>
      </c>
      <c r="U46" s="11"/>
      <c r="V46" s="11"/>
      <c r="W46" s="11"/>
      <c r="X46" s="11"/>
      <c r="Y46" s="11"/>
      <c r="Z46" s="11"/>
      <c r="AA46" s="11"/>
      <c r="AB46" s="45">
        <v>248015</v>
      </c>
      <c r="AC46" s="45"/>
      <c r="AD46" s="45"/>
      <c r="AE46" s="45"/>
      <c r="AF46" s="45">
        <v>408065</v>
      </c>
      <c r="AG46" s="45">
        <v>182500</v>
      </c>
      <c r="AH46" s="45"/>
      <c r="AI46" s="45"/>
      <c r="AJ46" s="45"/>
      <c r="AK46" s="45"/>
      <c r="AL46" s="45"/>
      <c r="AM46" s="45"/>
    </row>
    <row r="47" spans="1:39" ht="81">
      <c r="A47" s="49">
        <v>43</v>
      </c>
      <c r="B47" s="48" t="s">
        <v>368</v>
      </c>
      <c r="C47" s="49" t="s">
        <v>364</v>
      </c>
      <c r="D47" s="2" t="s">
        <v>365</v>
      </c>
      <c r="E47" s="48" t="s">
        <v>367</v>
      </c>
      <c r="F47" s="51">
        <v>799000</v>
      </c>
      <c r="G47" s="51">
        <f t="shared" si="0"/>
        <v>0</v>
      </c>
      <c r="H47" s="51">
        <f t="shared" si="1"/>
        <v>799000</v>
      </c>
      <c r="I47" s="52">
        <f t="shared" si="2"/>
        <v>0</v>
      </c>
      <c r="J47" s="13">
        <v>1100930</v>
      </c>
      <c r="K47" s="28">
        <v>44389</v>
      </c>
      <c r="L47" s="48"/>
      <c r="M47" s="46" t="s">
        <v>127</v>
      </c>
      <c r="N47" s="9"/>
      <c r="O47" s="20"/>
      <c r="P47" s="11"/>
      <c r="Q47" s="11"/>
      <c r="R47" s="11"/>
      <c r="S47" s="11"/>
      <c r="T47" s="11"/>
      <c r="U47" s="11"/>
      <c r="V47" s="11">
        <v>799000</v>
      </c>
      <c r="W47" s="11"/>
      <c r="X47" s="11"/>
      <c r="Y47" s="11"/>
      <c r="Z47" s="11"/>
      <c r="AA47" s="11"/>
      <c r="AB47" s="45"/>
      <c r="AC47" s="45"/>
      <c r="AD47" s="45"/>
      <c r="AE47" s="45"/>
      <c r="AF47" s="45"/>
      <c r="AG47" s="45"/>
      <c r="AH47" s="45"/>
      <c r="AI47" s="45"/>
      <c r="AJ47" s="45"/>
      <c r="AK47" s="45"/>
      <c r="AL47" s="45"/>
      <c r="AM47" s="45"/>
    </row>
    <row r="48" spans="1:39" ht="96.75">
      <c r="A48" s="49">
        <v>44</v>
      </c>
      <c r="B48" s="48" t="s">
        <v>393</v>
      </c>
      <c r="C48" s="49" t="s">
        <v>390</v>
      </c>
      <c r="D48" s="2" t="s">
        <v>391</v>
      </c>
      <c r="E48" s="48" t="s">
        <v>392</v>
      </c>
      <c r="F48" s="51">
        <v>10000</v>
      </c>
      <c r="G48" s="51">
        <f t="shared" si="0"/>
        <v>10000</v>
      </c>
      <c r="H48" s="51">
        <f t="shared" si="1"/>
        <v>10000</v>
      </c>
      <c r="I48" s="52">
        <f t="shared" si="2"/>
        <v>0</v>
      </c>
      <c r="J48" s="13"/>
      <c r="K48" s="28"/>
      <c r="L48" s="48"/>
      <c r="M48" s="46" t="s">
        <v>47</v>
      </c>
      <c r="N48" s="9"/>
      <c r="O48" s="20"/>
      <c r="P48" s="11"/>
      <c r="Q48" s="11"/>
      <c r="R48" s="11"/>
      <c r="S48" s="11"/>
      <c r="T48" s="11"/>
      <c r="U48" s="11"/>
      <c r="V48" s="11"/>
      <c r="W48" s="11"/>
      <c r="X48" s="11">
        <v>10000</v>
      </c>
      <c r="Y48" s="11"/>
      <c r="Z48" s="11"/>
      <c r="AA48" s="11"/>
      <c r="AB48" s="45"/>
      <c r="AC48" s="45"/>
      <c r="AD48" s="45"/>
      <c r="AE48" s="45"/>
      <c r="AF48" s="45"/>
      <c r="AG48" s="45"/>
      <c r="AH48" s="45"/>
      <c r="AI48" s="45"/>
      <c r="AJ48" s="45"/>
      <c r="AK48" s="45"/>
      <c r="AL48" s="45"/>
      <c r="AM48" s="45"/>
    </row>
    <row r="49" spans="1:39" ht="113.25">
      <c r="A49" s="49">
        <v>45</v>
      </c>
      <c r="B49" s="48" t="s">
        <v>259</v>
      </c>
      <c r="C49" s="49" t="s">
        <v>256</v>
      </c>
      <c r="D49" s="2" t="s">
        <v>257</v>
      </c>
      <c r="E49" s="48" t="s">
        <v>258</v>
      </c>
      <c r="F49" s="51">
        <v>10000</v>
      </c>
      <c r="G49" s="51">
        <f t="shared" si="0"/>
        <v>0</v>
      </c>
      <c r="H49" s="51">
        <f t="shared" si="1"/>
        <v>10000</v>
      </c>
      <c r="I49" s="52">
        <f t="shared" si="2"/>
        <v>0</v>
      </c>
      <c r="J49" s="13"/>
      <c r="K49" s="28"/>
      <c r="L49" s="48"/>
      <c r="M49" s="46" t="s">
        <v>127</v>
      </c>
      <c r="N49" s="9"/>
      <c r="O49" s="20"/>
      <c r="P49" s="11"/>
      <c r="Q49" s="11"/>
      <c r="R49" s="11"/>
      <c r="S49" s="11"/>
      <c r="T49" s="11"/>
      <c r="U49" s="11"/>
      <c r="V49" s="11">
        <v>10000</v>
      </c>
      <c r="W49" s="11"/>
      <c r="X49" s="11"/>
      <c r="Y49" s="11"/>
      <c r="Z49" s="11"/>
      <c r="AA49" s="11"/>
      <c r="AB49" s="45"/>
      <c r="AC49" s="45"/>
      <c r="AD49" s="45"/>
      <c r="AE49" s="45"/>
      <c r="AF49" s="45"/>
      <c r="AG49" s="45"/>
      <c r="AH49" s="45"/>
      <c r="AI49" s="45"/>
      <c r="AJ49" s="45"/>
      <c r="AK49" s="45"/>
      <c r="AL49" s="45"/>
      <c r="AM49" s="45"/>
    </row>
    <row r="50" spans="1:39" ht="81">
      <c r="A50" s="49">
        <v>46</v>
      </c>
      <c r="B50" s="48" t="s">
        <v>68</v>
      </c>
      <c r="C50" s="49" t="s">
        <v>64</v>
      </c>
      <c r="D50" s="2" t="s">
        <v>65</v>
      </c>
      <c r="E50" s="48" t="s">
        <v>66</v>
      </c>
      <c r="F50" s="51">
        <v>100000</v>
      </c>
      <c r="G50" s="51">
        <f t="shared" si="0"/>
        <v>0</v>
      </c>
      <c r="H50" s="51">
        <f t="shared" si="1"/>
        <v>100000</v>
      </c>
      <c r="I50" s="52">
        <f t="shared" si="2"/>
        <v>0</v>
      </c>
      <c r="J50" s="13">
        <v>11002</v>
      </c>
      <c r="K50" s="28">
        <v>44294</v>
      </c>
      <c r="L50" s="48" t="s">
        <v>150</v>
      </c>
      <c r="M50" s="46" t="s">
        <v>67</v>
      </c>
      <c r="N50" s="9"/>
      <c r="O50" s="20"/>
      <c r="P50" s="11"/>
      <c r="Q50" s="11"/>
      <c r="R50" s="11">
        <v>98000</v>
      </c>
      <c r="S50" s="11">
        <v>2000</v>
      </c>
      <c r="T50" s="11"/>
      <c r="U50" s="11"/>
      <c r="V50" s="11"/>
      <c r="W50" s="11"/>
      <c r="X50" s="11"/>
      <c r="Y50" s="11"/>
      <c r="Z50" s="11"/>
      <c r="AA50" s="11"/>
      <c r="AB50" s="45"/>
      <c r="AC50" s="45"/>
      <c r="AD50" s="45"/>
      <c r="AE50" s="45"/>
      <c r="AF50" s="45"/>
      <c r="AG50" s="45"/>
      <c r="AH50" s="45"/>
      <c r="AI50" s="45"/>
      <c r="AJ50" s="45"/>
      <c r="AK50" s="45"/>
      <c r="AL50" s="45"/>
      <c r="AM50" s="45"/>
    </row>
    <row r="51" spans="1:39" ht="96.75">
      <c r="A51" s="49">
        <v>47</v>
      </c>
      <c r="B51" s="77" t="s">
        <v>363</v>
      </c>
      <c r="C51" s="49" t="s">
        <v>360</v>
      </c>
      <c r="D51" s="2" t="s">
        <v>361</v>
      </c>
      <c r="E51" s="48" t="s">
        <v>362</v>
      </c>
      <c r="F51" s="51">
        <v>60000</v>
      </c>
      <c r="G51" s="51">
        <f t="shared" si="0"/>
        <v>0</v>
      </c>
      <c r="H51" s="51">
        <f t="shared" si="1"/>
        <v>60000</v>
      </c>
      <c r="I51" s="52">
        <f t="shared" si="2"/>
        <v>0</v>
      </c>
      <c r="J51" s="13"/>
      <c r="K51" s="28"/>
      <c r="L51" s="48"/>
      <c r="M51" s="46" t="s">
        <v>49</v>
      </c>
      <c r="N51" s="9"/>
      <c r="O51" s="20"/>
      <c r="P51" s="11"/>
      <c r="Q51" s="11"/>
      <c r="R51" s="11"/>
      <c r="S51" s="11"/>
      <c r="T51" s="11"/>
      <c r="U51" s="11">
        <v>60000</v>
      </c>
      <c r="V51" s="11"/>
      <c r="W51" s="11"/>
      <c r="X51" s="11"/>
      <c r="Y51" s="11"/>
      <c r="Z51" s="11"/>
      <c r="AA51" s="11"/>
      <c r="AB51" s="45"/>
      <c r="AC51" s="45"/>
      <c r="AD51" s="45"/>
      <c r="AE51" s="45"/>
      <c r="AF51" s="45"/>
      <c r="AG51" s="45"/>
      <c r="AH51" s="45"/>
      <c r="AI51" s="45"/>
      <c r="AJ51" s="45"/>
      <c r="AK51" s="45"/>
      <c r="AL51" s="45"/>
      <c r="AM51" s="45"/>
    </row>
    <row r="52" spans="1:39" ht="113.25">
      <c r="A52" s="49">
        <v>48</v>
      </c>
      <c r="B52" s="77" t="s">
        <v>347</v>
      </c>
      <c r="C52" s="49" t="s">
        <v>344</v>
      </c>
      <c r="D52" s="2" t="s">
        <v>345</v>
      </c>
      <c r="E52" s="48" t="s">
        <v>346</v>
      </c>
      <c r="F52" s="51">
        <v>18900</v>
      </c>
      <c r="G52" s="51">
        <f t="shared" si="0"/>
        <v>0</v>
      </c>
      <c r="H52" s="51">
        <f t="shared" si="1"/>
        <v>0</v>
      </c>
      <c r="I52" s="52">
        <f t="shared" si="2"/>
        <v>18900</v>
      </c>
      <c r="J52" s="13" t="s">
        <v>312</v>
      </c>
      <c r="K52" s="28"/>
      <c r="L52" s="48"/>
      <c r="M52" s="46" t="s">
        <v>281</v>
      </c>
      <c r="N52" s="9"/>
      <c r="O52" s="20"/>
      <c r="P52" s="11"/>
      <c r="Q52" s="11"/>
      <c r="R52" s="11"/>
      <c r="S52" s="11"/>
      <c r="T52" s="11"/>
      <c r="U52" s="11"/>
      <c r="V52" s="11"/>
      <c r="W52" s="11"/>
      <c r="X52" s="11"/>
      <c r="Y52" s="11"/>
      <c r="Z52" s="11"/>
      <c r="AA52" s="11"/>
      <c r="AB52" s="45"/>
      <c r="AC52" s="45"/>
      <c r="AD52" s="45"/>
      <c r="AE52" s="45"/>
      <c r="AF52" s="45"/>
      <c r="AG52" s="45"/>
      <c r="AH52" s="45"/>
      <c r="AI52" s="45"/>
      <c r="AJ52" s="45"/>
      <c r="AK52" s="45"/>
      <c r="AL52" s="45"/>
      <c r="AM52" s="45"/>
    </row>
    <row r="53" spans="1:39" ht="64.5">
      <c r="A53" s="49">
        <v>49</v>
      </c>
      <c r="B53" s="77" t="s">
        <v>283</v>
      </c>
      <c r="C53" s="49" t="s">
        <v>278</v>
      </c>
      <c r="D53" s="2" t="s">
        <v>279</v>
      </c>
      <c r="E53" s="48" t="s">
        <v>280</v>
      </c>
      <c r="F53" s="51">
        <v>20000</v>
      </c>
      <c r="G53" s="51">
        <f t="shared" si="0"/>
        <v>0</v>
      </c>
      <c r="H53" s="51">
        <f t="shared" si="1"/>
        <v>0</v>
      </c>
      <c r="I53" s="52">
        <f t="shared" si="2"/>
        <v>20000</v>
      </c>
      <c r="J53" s="13" t="s">
        <v>282</v>
      </c>
      <c r="K53" s="28"/>
      <c r="L53" s="48"/>
      <c r="M53" s="46" t="s">
        <v>281</v>
      </c>
      <c r="N53" s="9"/>
      <c r="O53" s="20"/>
      <c r="P53" s="11"/>
      <c r="Q53" s="11"/>
      <c r="R53" s="11"/>
      <c r="S53" s="11"/>
      <c r="T53" s="11"/>
      <c r="U53" s="11"/>
      <c r="V53" s="11"/>
      <c r="W53" s="11"/>
      <c r="X53" s="11"/>
      <c r="Y53" s="11"/>
      <c r="Z53" s="11"/>
      <c r="AA53" s="11"/>
      <c r="AB53" s="45"/>
      <c r="AC53" s="45"/>
      <c r="AD53" s="45"/>
      <c r="AE53" s="45"/>
      <c r="AF53" s="45"/>
      <c r="AG53" s="45"/>
      <c r="AH53" s="45"/>
      <c r="AI53" s="45"/>
      <c r="AJ53" s="45"/>
      <c r="AK53" s="45"/>
      <c r="AL53" s="45"/>
      <c r="AM53" s="45"/>
    </row>
    <row r="54" spans="1:39" ht="113.25">
      <c r="A54" s="49">
        <v>50</v>
      </c>
      <c r="B54" s="77" t="s">
        <v>385</v>
      </c>
      <c r="C54" s="49" t="s">
        <v>381</v>
      </c>
      <c r="D54" s="2" t="s">
        <v>382</v>
      </c>
      <c r="E54" s="48" t="s">
        <v>383</v>
      </c>
      <c r="F54" s="51">
        <v>7000</v>
      </c>
      <c r="G54" s="51">
        <f t="shared" si="0"/>
        <v>0</v>
      </c>
      <c r="H54" s="51">
        <f t="shared" si="1"/>
        <v>2042</v>
      </c>
      <c r="I54" s="52">
        <f t="shared" si="2"/>
        <v>4958</v>
      </c>
      <c r="J54" s="13"/>
      <c r="K54" s="28"/>
      <c r="L54" s="48"/>
      <c r="M54" s="46" t="s">
        <v>384</v>
      </c>
      <c r="N54" s="9"/>
      <c r="O54" s="20"/>
      <c r="P54" s="11"/>
      <c r="Q54" s="11"/>
      <c r="R54" s="11"/>
      <c r="S54" s="11"/>
      <c r="T54" s="11"/>
      <c r="U54" s="11"/>
      <c r="V54" s="11"/>
      <c r="W54" s="11">
        <v>2042</v>
      </c>
      <c r="X54" s="11"/>
      <c r="Y54" s="11"/>
      <c r="Z54" s="11"/>
      <c r="AA54" s="11"/>
      <c r="AB54" s="45"/>
      <c r="AC54" s="45"/>
      <c r="AD54" s="45"/>
      <c r="AE54" s="45"/>
      <c r="AF54" s="45"/>
      <c r="AG54" s="45"/>
      <c r="AH54" s="45"/>
      <c r="AI54" s="45"/>
      <c r="AJ54" s="45"/>
      <c r="AK54" s="45"/>
      <c r="AL54" s="45"/>
      <c r="AM54" s="45"/>
    </row>
    <row r="55" spans="1:39" ht="129">
      <c r="A55" s="49">
        <v>51</v>
      </c>
      <c r="B55" s="77" t="s">
        <v>164</v>
      </c>
      <c r="C55" s="49" t="s">
        <v>161</v>
      </c>
      <c r="D55" s="2" t="s">
        <v>160</v>
      </c>
      <c r="E55" s="48" t="s">
        <v>162</v>
      </c>
      <c r="F55" s="51">
        <v>120000</v>
      </c>
      <c r="G55" s="51">
        <f t="shared" si="0"/>
        <v>0</v>
      </c>
      <c r="H55" s="51">
        <f t="shared" si="1"/>
        <v>120000</v>
      </c>
      <c r="I55" s="52">
        <f t="shared" si="2"/>
        <v>0</v>
      </c>
      <c r="J55" s="13" t="s">
        <v>163</v>
      </c>
      <c r="K55" s="28"/>
      <c r="L55" s="48"/>
      <c r="M55" s="46" t="s">
        <v>127</v>
      </c>
      <c r="N55" s="9"/>
      <c r="O55" s="20"/>
      <c r="P55" s="11"/>
      <c r="Q55" s="11">
        <v>120000</v>
      </c>
      <c r="R55" s="11"/>
      <c r="S55" s="11"/>
      <c r="T55" s="11"/>
      <c r="U55" s="11"/>
      <c r="V55" s="11"/>
      <c r="W55" s="11"/>
      <c r="X55" s="11"/>
      <c r="Y55" s="11"/>
      <c r="Z55" s="11"/>
      <c r="AA55" s="11"/>
      <c r="AB55" s="45"/>
      <c r="AC55" s="45"/>
      <c r="AD55" s="45"/>
      <c r="AE55" s="45"/>
      <c r="AF55" s="45"/>
      <c r="AG55" s="45"/>
      <c r="AH55" s="45"/>
      <c r="AI55" s="45"/>
      <c r="AJ55" s="45"/>
      <c r="AK55" s="45"/>
      <c r="AL55" s="45"/>
      <c r="AM55" s="45"/>
    </row>
    <row r="56" spans="1:39" ht="81">
      <c r="A56" s="49">
        <v>52</v>
      </c>
      <c r="B56" s="77" t="s">
        <v>307</v>
      </c>
      <c r="C56" s="49" t="s">
        <v>303</v>
      </c>
      <c r="D56" s="2" t="s">
        <v>304</v>
      </c>
      <c r="E56" s="48" t="s">
        <v>305</v>
      </c>
      <c r="F56" s="51">
        <v>500</v>
      </c>
      <c r="G56" s="51">
        <f t="shared" si="0"/>
        <v>0</v>
      </c>
      <c r="H56" s="51">
        <f t="shared" si="1"/>
        <v>0</v>
      </c>
      <c r="I56" s="52">
        <f t="shared" si="2"/>
        <v>500</v>
      </c>
      <c r="J56" s="13" t="s">
        <v>306</v>
      </c>
      <c r="K56" s="28"/>
      <c r="L56" s="48"/>
      <c r="M56" s="46" t="s">
        <v>241</v>
      </c>
      <c r="N56" s="9"/>
      <c r="O56" s="20"/>
      <c r="P56" s="11"/>
      <c r="Q56" s="11"/>
      <c r="R56" s="11"/>
      <c r="S56" s="11"/>
      <c r="T56" s="11"/>
      <c r="U56" s="11"/>
      <c r="V56" s="11"/>
      <c r="W56" s="11"/>
      <c r="X56" s="11"/>
      <c r="Y56" s="11"/>
      <c r="Z56" s="11"/>
      <c r="AA56" s="11"/>
      <c r="AB56" s="45"/>
      <c r="AC56" s="45"/>
      <c r="AD56" s="45"/>
      <c r="AE56" s="45"/>
      <c r="AF56" s="45"/>
      <c r="AG56" s="45"/>
      <c r="AH56" s="45"/>
      <c r="AI56" s="45"/>
      <c r="AJ56" s="45"/>
      <c r="AK56" s="45"/>
      <c r="AL56" s="45"/>
      <c r="AM56" s="45"/>
    </row>
    <row r="57" spans="1:39" ht="81">
      <c r="A57" s="49">
        <v>53</v>
      </c>
      <c r="B57" s="101" t="s">
        <v>242</v>
      </c>
      <c r="C57" s="49" t="s">
        <v>238</v>
      </c>
      <c r="D57" s="2" t="s">
        <v>239</v>
      </c>
      <c r="E57" s="48" t="s">
        <v>396</v>
      </c>
      <c r="F57" s="51">
        <f>732740+2956</f>
        <v>735696</v>
      </c>
      <c r="G57" s="51">
        <f t="shared" si="0"/>
        <v>0</v>
      </c>
      <c r="H57" s="51">
        <f t="shared" si="1"/>
        <v>735696</v>
      </c>
      <c r="I57" s="52">
        <f t="shared" si="2"/>
        <v>0</v>
      </c>
      <c r="J57" s="13">
        <v>1100731</v>
      </c>
      <c r="K57" s="28"/>
      <c r="L57" s="48"/>
      <c r="M57" s="46" t="s">
        <v>241</v>
      </c>
      <c r="N57" s="9"/>
      <c r="O57" s="20"/>
      <c r="P57" s="11"/>
      <c r="Q57" s="11"/>
      <c r="R57" s="11"/>
      <c r="S57" s="11">
        <v>732740</v>
      </c>
      <c r="T57" s="11"/>
      <c r="U57" s="11"/>
      <c r="V57" s="11">
        <v>2956</v>
      </c>
      <c r="W57" s="11"/>
      <c r="X57" s="11"/>
      <c r="Y57" s="11"/>
      <c r="Z57" s="11"/>
      <c r="AA57" s="11"/>
      <c r="AB57" s="45"/>
      <c r="AC57" s="45"/>
      <c r="AD57" s="45"/>
      <c r="AE57" s="45"/>
      <c r="AF57" s="45"/>
      <c r="AG57" s="45"/>
      <c r="AH57" s="45"/>
      <c r="AI57" s="45"/>
      <c r="AJ57" s="45"/>
      <c r="AK57" s="45"/>
      <c r="AL57" s="45"/>
      <c r="AM57" s="45"/>
    </row>
    <row r="58" spans="1:39" ht="48">
      <c r="A58" s="49">
        <v>54</v>
      </c>
      <c r="B58" s="104"/>
      <c r="C58" s="49" t="s">
        <v>238</v>
      </c>
      <c r="D58" s="2" t="s">
        <v>395</v>
      </c>
      <c r="E58" s="48" t="s">
        <v>397</v>
      </c>
      <c r="F58" s="51">
        <v>108557</v>
      </c>
      <c r="G58" s="51">
        <f t="shared" si="0"/>
        <v>108467</v>
      </c>
      <c r="H58" s="51">
        <f t="shared" si="1"/>
        <v>108467</v>
      </c>
      <c r="I58" s="52">
        <f t="shared" si="2"/>
        <v>90</v>
      </c>
      <c r="J58" s="13"/>
      <c r="K58" s="28"/>
      <c r="L58" s="48"/>
      <c r="M58" s="46" t="s">
        <v>47</v>
      </c>
      <c r="N58" s="9"/>
      <c r="O58" s="20"/>
      <c r="P58" s="11"/>
      <c r="Q58" s="11"/>
      <c r="R58" s="11"/>
      <c r="S58" s="11"/>
      <c r="T58" s="11"/>
      <c r="U58" s="11"/>
      <c r="V58" s="11"/>
      <c r="W58" s="11"/>
      <c r="X58" s="11">
        <v>108467</v>
      </c>
      <c r="Y58" s="11"/>
      <c r="Z58" s="11"/>
      <c r="AA58" s="11"/>
      <c r="AB58" s="45"/>
      <c r="AC58" s="45"/>
      <c r="AD58" s="45"/>
      <c r="AE58" s="45"/>
      <c r="AF58" s="45"/>
      <c r="AG58" s="45"/>
      <c r="AH58" s="45"/>
      <c r="AI58" s="45"/>
      <c r="AJ58" s="45"/>
      <c r="AK58" s="45"/>
      <c r="AL58" s="45"/>
      <c r="AM58" s="45"/>
    </row>
    <row r="59" spans="1:39" ht="48">
      <c r="A59" s="49">
        <v>55</v>
      </c>
      <c r="B59" s="78" t="s">
        <v>428</v>
      </c>
      <c r="C59" s="49" t="s">
        <v>238</v>
      </c>
      <c r="D59" s="2" t="s">
        <v>426</v>
      </c>
      <c r="E59" s="48" t="s">
        <v>427</v>
      </c>
      <c r="F59" s="51">
        <v>80000</v>
      </c>
      <c r="G59" s="51">
        <f t="shared" si="0"/>
        <v>80000</v>
      </c>
      <c r="H59" s="51">
        <f t="shared" si="1"/>
        <v>80000</v>
      </c>
      <c r="I59" s="52">
        <f>F59-H59</f>
        <v>0</v>
      </c>
      <c r="J59" s="13">
        <v>11007</v>
      </c>
      <c r="K59" s="28">
        <v>44453</v>
      </c>
      <c r="L59" s="48"/>
      <c r="M59" s="46" t="s">
        <v>241</v>
      </c>
      <c r="N59" s="9"/>
      <c r="O59" s="20"/>
      <c r="P59" s="11"/>
      <c r="Q59" s="11"/>
      <c r="R59" s="11"/>
      <c r="S59" s="11"/>
      <c r="T59" s="11"/>
      <c r="U59" s="11"/>
      <c r="V59" s="11"/>
      <c r="W59" s="11"/>
      <c r="X59" s="11">
        <v>80000</v>
      </c>
      <c r="Y59" s="11"/>
      <c r="Z59" s="11"/>
      <c r="AA59" s="11"/>
      <c r="AB59" s="45"/>
      <c r="AC59" s="45"/>
      <c r="AD59" s="45"/>
      <c r="AE59" s="45"/>
      <c r="AF59" s="45"/>
      <c r="AG59" s="45"/>
      <c r="AH59" s="45"/>
      <c r="AI59" s="45"/>
      <c r="AJ59" s="45"/>
      <c r="AK59" s="45"/>
      <c r="AL59" s="45"/>
      <c r="AM59" s="45"/>
    </row>
    <row r="60" spans="1:39" ht="129">
      <c r="A60" s="49">
        <v>56</v>
      </c>
      <c r="B60" s="66" t="s">
        <v>250</v>
      </c>
      <c r="C60" s="49" t="s">
        <v>221</v>
      </c>
      <c r="D60" s="2" t="s">
        <v>222</v>
      </c>
      <c r="E60" s="48" t="s">
        <v>223</v>
      </c>
      <c r="F60" s="51">
        <v>9695</v>
      </c>
      <c r="G60" s="51">
        <f t="shared" si="0"/>
        <v>0</v>
      </c>
      <c r="H60" s="51">
        <f t="shared" si="1"/>
        <v>9695</v>
      </c>
      <c r="I60" s="52">
        <f t="shared" si="2"/>
        <v>0</v>
      </c>
      <c r="J60" s="13"/>
      <c r="K60" s="28"/>
      <c r="L60" s="48"/>
      <c r="M60" s="46" t="s">
        <v>47</v>
      </c>
      <c r="N60" s="9"/>
      <c r="O60" s="20"/>
      <c r="P60" s="11"/>
      <c r="Q60" s="11"/>
      <c r="R60" s="11"/>
      <c r="S60" s="11"/>
      <c r="T60" s="11">
        <v>9695</v>
      </c>
      <c r="U60" s="11"/>
      <c r="V60" s="11"/>
      <c r="W60" s="11"/>
      <c r="X60" s="11"/>
      <c r="Y60" s="11"/>
      <c r="Z60" s="11"/>
      <c r="AA60" s="11"/>
      <c r="AB60" s="45"/>
      <c r="AC60" s="45"/>
      <c r="AD60" s="45"/>
      <c r="AE60" s="45"/>
      <c r="AF60" s="45"/>
      <c r="AG60" s="45"/>
      <c r="AH60" s="45"/>
      <c r="AI60" s="45"/>
      <c r="AJ60" s="45"/>
      <c r="AK60" s="45"/>
      <c r="AL60" s="45"/>
      <c r="AM60" s="45"/>
    </row>
    <row r="61" spans="1:39" ht="113.25">
      <c r="A61" s="49">
        <v>57</v>
      </c>
      <c r="B61" s="66" t="s">
        <v>351</v>
      </c>
      <c r="C61" s="49" t="s">
        <v>348</v>
      </c>
      <c r="D61" s="2" t="s">
        <v>349</v>
      </c>
      <c r="E61" s="48" t="s">
        <v>350</v>
      </c>
      <c r="F61" s="51">
        <v>170176</v>
      </c>
      <c r="G61" s="51">
        <f t="shared" si="0"/>
        <v>0</v>
      </c>
      <c r="H61" s="51">
        <f t="shared" si="1"/>
        <v>170176</v>
      </c>
      <c r="I61" s="52">
        <f t="shared" si="2"/>
        <v>0</v>
      </c>
      <c r="J61" s="13"/>
      <c r="K61" s="28"/>
      <c r="L61" s="48"/>
      <c r="M61" s="46" t="s">
        <v>241</v>
      </c>
      <c r="N61" s="9"/>
      <c r="O61" s="20"/>
      <c r="P61" s="11"/>
      <c r="Q61" s="11"/>
      <c r="R61" s="11"/>
      <c r="S61" s="11"/>
      <c r="T61" s="11"/>
      <c r="U61" s="11">
        <v>170176</v>
      </c>
      <c r="V61" s="11"/>
      <c r="W61" s="11"/>
      <c r="X61" s="11"/>
      <c r="Y61" s="11"/>
      <c r="Z61" s="11"/>
      <c r="AA61" s="11"/>
      <c r="AB61" s="45"/>
      <c r="AC61" s="45"/>
      <c r="AD61" s="45"/>
      <c r="AE61" s="45"/>
      <c r="AF61" s="45"/>
      <c r="AG61" s="45"/>
      <c r="AH61" s="45"/>
      <c r="AI61" s="45"/>
      <c r="AJ61" s="45"/>
      <c r="AK61" s="45"/>
      <c r="AL61" s="45"/>
      <c r="AM61" s="45"/>
    </row>
    <row r="62" spans="1:39" ht="64.5">
      <c r="A62" s="49">
        <v>58</v>
      </c>
      <c r="B62" s="66" t="s">
        <v>340</v>
      </c>
      <c r="C62" s="49" t="s">
        <v>339</v>
      </c>
      <c r="D62" s="2" t="s">
        <v>342</v>
      </c>
      <c r="E62" s="48" t="s">
        <v>343</v>
      </c>
      <c r="F62" s="51">
        <v>1200</v>
      </c>
      <c r="G62" s="51">
        <f t="shared" si="0"/>
        <v>0</v>
      </c>
      <c r="H62" s="51">
        <f t="shared" si="1"/>
        <v>1200</v>
      </c>
      <c r="I62" s="52">
        <f t="shared" si="2"/>
        <v>0</v>
      </c>
      <c r="J62" s="13"/>
      <c r="K62" s="28"/>
      <c r="L62" s="48"/>
      <c r="M62" s="46" t="s">
        <v>341</v>
      </c>
      <c r="N62" s="9"/>
      <c r="O62" s="20"/>
      <c r="P62" s="11"/>
      <c r="Q62" s="11"/>
      <c r="R62" s="11"/>
      <c r="S62" s="11"/>
      <c r="T62" s="11"/>
      <c r="U62" s="11"/>
      <c r="V62" s="11"/>
      <c r="W62" s="11">
        <v>1200</v>
      </c>
      <c r="X62" s="11"/>
      <c r="Y62" s="11"/>
      <c r="Z62" s="11"/>
      <c r="AA62" s="11"/>
      <c r="AB62" s="45"/>
      <c r="AC62" s="45"/>
      <c r="AD62" s="45"/>
      <c r="AE62" s="45"/>
      <c r="AF62" s="45"/>
      <c r="AG62" s="45"/>
      <c r="AH62" s="45"/>
      <c r="AI62" s="45"/>
      <c r="AJ62" s="45"/>
      <c r="AK62" s="45"/>
      <c r="AL62" s="45"/>
      <c r="AM62" s="45"/>
    </row>
    <row r="63" spans="1:39" ht="177.75">
      <c r="A63" s="49">
        <v>59</v>
      </c>
      <c r="B63" s="66" t="s">
        <v>251</v>
      </c>
      <c r="C63" s="49" t="s">
        <v>224</v>
      </c>
      <c r="D63" s="2" t="s">
        <v>227</v>
      </c>
      <c r="E63" s="48" t="s">
        <v>226</v>
      </c>
      <c r="F63" s="51">
        <v>6000</v>
      </c>
      <c r="G63" s="51">
        <f t="shared" si="0"/>
        <v>0</v>
      </c>
      <c r="H63" s="51">
        <f t="shared" si="1"/>
        <v>6000</v>
      </c>
      <c r="I63" s="52">
        <f t="shared" si="2"/>
        <v>0</v>
      </c>
      <c r="J63" s="13">
        <v>11007</v>
      </c>
      <c r="K63" s="28">
        <v>44400</v>
      </c>
      <c r="L63" s="48"/>
      <c r="M63" s="46" t="s">
        <v>225</v>
      </c>
      <c r="N63" s="9"/>
      <c r="O63" s="20"/>
      <c r="P63" s="11"/>
      <c r="Q63" s="11"/>
      <c r="R63" s="11"/>
      <c r="S63" s="11"/>
      <c r="T63" s="11"/>
      <c r="U63" s="11">
        <v>6000</v>
      </c>
      <c r="V63" s="11"/>
      <c r="W63" s="11"/>
      <c r="X63" s="11"/>
      <c r="Y63" s="11"/>
      <c r="Z63" s="11"/>
      <c r="AA63" s="11"/>
      <c r="AB63" s="45"/>
      <c r="AC63" s="45"/>
      <c r="AD63" s="45"/>
      <c r="AE63" s="45"/>
      <c r="AF63" s="45"/>
      <c r="AG63" s="45"/>
      <c r="AH63" s="45"/>
      <c r="AI63" s="45"/>
      <c r="AJ63" s="45"/>
      <c r="AK63" s="45"/>
      <c r="AL63" s="45"/>
      <c r="AM63" s="45"/>
    </row>
    <row r="64" spans="1:39" ht="162">
      <c r="A64" s="49">
        <v>60</v>
      </c>
      <c r="B64" s="66" t="s">
        <v>313</v>
      </c>
      <c r="C64" s="49" t="s">
        <v>308</v>
      </c>
      <c r="D64" s="2" t="s">
        <v>309</v>
      </c>
      <c r="E64" s="48" t="s">
        <v>310</v>
      </c>
      <c r="F64" s="51">
        <v>100000</v>
      </c>
      <c r="G64" s="51">
        <f t="shared" si="0"/>
        <v>0</v>
      </c>
      <c r="H64" s="51">
        <f t="shared" si="1"/>
        <v>100000</v>
      </c>
      <c r="I64" s="52">
        <f t="shared" si="2"/>
        <v>0</v>
      </c>
      <c r="J64" s="13" t="s">
        <v>312</v>
      </c>
      <c r="K64" s="28">
        <v>44426</v>
      </c>
      <c r="L64" s="48"/>
      <c r="M64" s="46" t="s">
        <v>311</v>
      </c>
      <c r="N64" s="9"/>
      <c r="O64" s="20"/>
      <c r="P64" s="11"/>
      <c r="Q64" s="11"/>
      <c r="R64" s="11"/>
      <c r="S64" s="11"/>
      <c r="T64" s="11"/>
      <c r="U64" s="11">
        <v>82440</v>
      </c>
      <c r="V64" s="11">
        <v>11800</v>
      </c>
      <c r="W64" s="11">
        <v>5760</v>
      </c>
      <c r="X64" s="11"/>
      <c r="Y64" s="11"/>
      <c r="Z64" s="11"/>
      <c r="AA64" s="11"/>
      <c r="AB64" s="45"/>
      <c r="AC64" s="45"/>
      <c r="AD64" s="45"/>
      <c r="AE64" s="45"/>
      <c r="AF64" s="45"/>
      <c r="AG64" s="45"/>
      <c r="AH64" s="45"/>
      <c r="AI64" s="45"/>
      <c r="AJ64" s="45"/>
      <c r="AK64" s="45"/>
      <c r="AL64" s="45"/>
      <c r="AM64" s="45"/>
    </row>
    <row r="65" spans="1:39" ht="145.5">
      <c r="A65" s="49">
        <v>61</v>
      </c>
      <c r="B65" s="77" t="s">
        <v>191</v>
      </c>
      <c r="C65" s="49" t="s">
        <v>187</v>
      </c>
      <c r="D65" s="2" t="s">
        <v>192</v>
      </c>
      <c r="E65" s="48" t="s">
        <v>190</v>
      </c>
      <c r="F65" s="51">
        <v>35577</v>
      </c>
      <c r="G65" s="51">
        <f t="shared" si="0"/>
        <v>0</v>
      </c>
      <c r="H65" s="51">
        <f t="shared" si="1"/>
        <v>0</v>
      </c>
      <c r="I65" s="52">
        <f t="shared" si="2"/>
        <v>35577</v>
      </c>
      <c r="J65" s="13" t="s">
        <v>189</v>
      </c>
      <c r="K65" s="28"/>
      <c r="L65" s="48"/>
      <c r="M65" s="46" t="s">
        <v>188</v>
      </c>
      <c r="N65" s="9"/>
      <c r="O65" s="20"/>
      <c r="P65" s="11"/>
      <c r="Q65" s="11"/>
      <c r="R65" s="11"/>
      <c r="S65" s="11"/>
      <c r="T65" s="11"/>
      <c r="U65" s="11"/>
      <c r="V65" s="11"/>
      <c r="W65" s="11"/>
      <c r="X65" s="11"/>
      <c r="Y65" s="11"/>
      <c r="Z65" s="11"/>
      <c r="AA65" s="11"/>
      <c r="AB65" s="45"/>
      <c r="AC65" s="45"/>
      <c r="AD65" s="45"/>
      <c r="AE65" s="45"/>
      <c r="AF65" s="45"/>
      <c r="AG65" s="45"/>
      <c r="AH65" s="45"/>
      <c r="AI65" s="45"/>
      <c r="AJ65" s="45"/>
      <c r="AK65" s="45"/>
      <c r="AL65" s="45"/>
      <c r="AM65" s="45"/>
    </row>
    <row r="66" spans="1:27" s="40" customFormat="1" ht="177.75">
      <c r="A66" s="49">
        <v>62</v>
      </c>
      <c r="B66" s="50" t="s">
        <v>115</v>
      </c>
      <c r="C66" s="23" t="s">
        <v>111</v>
      </c>
      <c r="D66" s="24" t="s">
        <v>112</v>
      </c>
      <c r="E66" s="22" t="s">
        <v>113</v>
      </c>
      <c r="F66" s="53">
        <v>40041</v>
      </c>
      <c r="G66" s="51">
        <f t="shared" si="0"/>
        <v>0</v>
      </c>
      <c r="H66" s="51">
        <f t="shared" si="1"/>
        <v>40041</v>
      </c>
      <c r="I66" s="52">
        <f t="shared" si="2"/>
        <v>0</v>
      </c>
      <c r="J66" s="32" t="s">
        <v>114</v>
      </c>
      <c r="K66" s="29">
        <v>44349</v>
      </c>
      <c r="L66" s="48" t="s">
        <v>151</v>
      </c>
      <c r="M66" s="39" t="s">
        <v>51</v>
      </c>
      <c r="N66" s="25"/>
      <c r="O66" s="26"/>
      <c r="P66" s="27"/>
      <c r="Q66" s="27"/>
      <c r="R66" s="27">
        <v>5800</v>
      </c>
      <c r="S66" s="27"/>
      <c r="T66" s="27"/>
      <c r="U66" s="27">
        <v>34241</v>
      </c>
      <c r="V66" s="27"/>
      <c r="W66" s="27"/>
      <c r="X66" s="27"/>
      <c r="Y66" s="27"/>
      <c r="Z66" s="27"/>
      <c r="AA66" s="27"/>
    </row>
    <row r="67" spans="1:27" s="40" customFormat="1" ht="275.25">
      <c r="A67" s="49">
        <v>63</v>
      </c>
      <c r="B67" s="50" t="s">
        <v>204</v>
      </c>
      <c r="C67" s="23" t="s">
        <v>200</v>
      </c>
      <c r="D67" s="24" t="s">
        <v>201</v>
      </c>
      <c r="E67" s="22" t="s">
        <v>202</v>
      </c>
      <c r="F67" s="53">
        <v>595300</v>
      </c>
      <c r="G67" s="51">
        <f t="shared" si="0"/>
        <v>3477</v>
      </c>
      <c r="H67" s="51">
        <f t="shared" si="1"/>
        <v>595300</v>
      </c>
      <c r="I67" s="52">
        <f t="shared" si="2"/>
        <v>0</v>
      </c>
      <c r="J67" s="54">
        <v>1100820</v>
      </c>
      <c r="K67" s="29">
        <v>44425</v>
      </c>
      <c r="L67" s="48" t="s">
        <v>412</v>
      </c>
      <c r="M67" s="39" t="s">
        <v>51</v>
      </c>
      <c r="N67" s="25"/>
      <c r="O67" s="26"/>
      <c r="P67" s="27"/>
      <c r="Q67" s="27"/>
      <c r="R67" s="27">
        <v>362131</v>
      </c>
      <c r="S67" s="27">
        <v>70118</v>
      </c>
      <c r="T67" s="27">
        <v>70118</v>
      </c>
      <c r="U67" s="27">
        <v>70118</v>
      </c>
      <c r="V67" s="27">
        <v>10693</v>
      </c>
      <c r="W67" s="27">
        <v>8645</v>
      </c>
      <c r="X67" s="27">
        <v>3477</v>
      </c>
      <c r="Y67" s="27"/>
      <c r="Z67" s="27"/>
      <c r="AA67" s="27"/>
    </row>
    <row r="68" spans="1:27" s="40" customFormat="1" ht="162">
      <c r="A68" s="49">
        <v>64</v>
      </c>
      <c r="B68" s="50" t="s">
        <v>375</v>
      </c>
      <c r="C68" s="23" t="s">
        <v>319</v>
      </c>
      <c r="D68" s="24" t="s">
        <v>320</v>
      </c>
      <c r="E68" s="22" t="s">
        <v>321</v>
      </c>
      <c r="F68" s="53">
        <v>10000</v>
      </c>
      <c r="G68" s="51">
        <f t="shared" si="0"/>
        <v>0</v>
      </c>
      <c r="H68" s="51">
        <f t="shared" si="1"/>
        <v>10000</v>
      </c>
      <c r="I68" s="52">
        <f t="shared" si="2"/>
        <v>0</v>
      </c>
      <c r="J68" s="54" t="s">
        <v>322</v>
      </c>
      <c r="K68" s="29">
        <v>44342</v>
      </c>
      <c r="L68" s="48"/>
      <c r="M68" s="39" t="s">
        <v>51</v>
      </c>
      <c r="N68" s="25"/>
      <c r="O68" s="26"/>
      <c r="P68" s="27"/>
      <c r="Q68" s="27"/>
      <c r="R68" s="27"/>
      <c r="S68" s="27"/>
      <c r="T68" s="27">
        <v>10000</v>
      </c>
      <c r="U68" s="27"/>
      <c r="V68" s="27"/>
      <c r="W68" s="27"/>
      <c r="X68" s="27"/>
      <c r="Y68" s="27"/>
      <c r="Z68" s="27"/>
      <c r="AA68" s="27"/>
    </row>
    <row r="69" spans="1:27" s="40" customFormat="1" ht="113.25">
      <c r="A69" s="49">
        <v>65</v>
      </c>
      <c r="B69" s="50" t="s">
        <v>252</v>
      </c>
      <c r="C69" s="23" t="s">
        <v>209</v>
      </c>
      <c r="D69" s="24" t="s">
        <v>211</v>
      </c>
      <c r="E69" s="22" t="s">
        <v>210</v>
      </c>
      <c r="F69" s="53">
        <v>7000</v>
      </c>
      <c r="G69" s="51">
        <f t="shared" si="0"/>
        <v>0</v>
      </c>
      <c r="H69" s="51">
        <f t="shared" si="1"/>
        <v>7000</v>
      </c>
      <c r="I69" s="52">
        <f t="shared" si="2"/>
        <v>0</v>
      </c>
      <c r="J69" s="54"/>
      <c r="K69" s="29">
        <v>44434</v>
      </c>
      <c r="L69" s="48"/>
      <c r="M69" s="39" t="s">
        <v>45</v>
      </c>
      <c r="N69" s="25"/>
      <c r="O69" s="26"/>
      <c r="P69" s="27"/>
      <c r="Q69" s="27"/>
      <c r="R69" s="27"/>
      <c r="S69" s="27">
        <v>7000</v>
      </c>
      <c r="T69" s="27"/>
      <c r="U69" s="27"/>
      <c r="V69" s="27"/>
      <c r="W69" s="27"/>
      <c r="X69" s="27"/>
      <c r="Y69" s="27"/>
      <c r="Z69" s="27"/>
      <c r="AA69" s="27"/>
    </row>
    <row r="70" spans="1:27" s="40" customFormat="1" ht="32.25">
      <c r="A70" s="49">
        <v>66</v>
      </c>
      <c r="B70" s="95"/>
      <c r="C70" s="23" t="s">
        <v>292</v>
      </c>
      <c r="D70" s="24" t="s">
        <v>298</v>
      </c>
      <c r="E70" s="95" t="s">
        <v>293</v>
      </c>
      <c r="F70" s="53">
        <v>27827</v>
      </c>
      <c r="G70" s="51">
        <f aca="true" t="shared" si="3" ref="G70:G83">X70</f>
        <v>0</v>
      </c>
      <c r="H70" s="51">
        <f aca="true" t="shared" si="4" ref="H70:H83">SUM(P70:AA70)</f>
        <v>25927</v>
      </c>
      <c r="I70" s="52">
        <f t="shared" si="2"/>
        <v>1900</v>
      </c>
      <c r="J70" s="54"/>
      <c r="K70" s="29"/>
      <c r="L70" s="48"/>
      <c r="M70" s="39" t="s">
        <v>188</v>
      </c>
      <c r="N70" s="25"/>
      <c r="O70" s="26"/>
      <c r="P70" s="27"/>
      <c r="Q70" s="27"/>
      <c r="R70" s="27"/>
      <c r="S70" s="27"/>
      <c r="T70" s="27">
        <v>25927</v>
      </c>
      <c r="U70" s="27"/>
      <c r="V70" s="27"/>
      <c r="W70" s="27"/>
      <c r="X70" s="27"/>
      <c r="Y70" s="27"/>
      <c r="Z70" s="27"/>
      <c r="AA70" s="27"/>
    </row>
    <row r="71" spans="1:27" s="40" customFormat="1" ht="48">
      <c r="A71" s="49">
        <v>67</v>
      </c>
      <c r="B71" s="96"/>
      <c r="C71" s="23" t="s">
        <v>292</v>
      </c>
      <c r="D71" s="24" t="s">
        <v>299</v>
      </c>
      <c r="E71" s="96"/>
      <c r="F71" s="53">
        <v>12627</v>
      </c>
      <c r="G71" s="51">
        <f t="shared" si="3"/>
        <v>0</v>
      </c>
      <c r="H71" s="51">
        <f t="shared" si="4"/>
        <v>0</v>
      </c>
      <c r="I71" s="52">
        <f t="shared" si="2"/>
        <v>12627</v>
      </c>
      <c r="J71" s="54"/>
      <c r="K71" s="29"/>
      <c r="L71" s="48"/>
      <c r="M71" s="39" t="s">
        <v>188</v>
      </c>
      <c r="N71" s="25"/>
      <c r="O71" s="26"/>
      <c r="P71" s="27"/>
      <c r="Q71" s="27"/>
      <c r="R71" s="27"/>
      <c r="S71" s="27"/>
      <c r="T71" s="27"/>
      <c r="U71" s="27"/>
      <c r="V71" s="27"/>
      <c r="W71" s="27"/>
      <c r="X71" s="27"/>
      <c r="Y71" s="27"/>
      <c r="Z71" s="27"/>
      <c r="AA71" s="27"/>
    </row>
    <row r="72" spans="1:27" s="40" customFormat="1" ht="113.25">
      <c r="A72" s="49">
        <v>68</v>
      </c>
      <c r="B72" s="79" t="s">
        <v>431</v>
      </c>
      <c r="C72" s="23" t="s">
        <v>292</v>
      </c>
      <c r="D72" s="24" t="s">
        <v>429</v>
      </c>
      <c r="E72" s="24" t="s">
        <v>430</v>
      </c>
      <c r="F72" s="53">
        <v>9720</v>
      </c>
      <c r="G72" s="51">
        <f t="shared" si="3"/>
        <v>0</v>
      </c>
      <c r="H72" s="51">
        <f t="shared" si="4"/>
        <v>0</v>
      </c>
      <c r="I72" s="52">
        <f>F72-H72</f>
        <v>9720</v>
      </c>
      <c r="J72" s="54"/>
      <c r="K72" s="29"/>
      <c r="L72" s="48"/>
      <c r="M72" s="39" t="s">
        <v>43</v>
      </c>
      <c r="N72" s="25"/>
      <c r="O72" s="26"/>
      <c r="P72" s="27"/>
      <c r="Q72" s="27"/>
      <c r="R72" s="27"/>
      <c r="S72" s="27"/>
      <c r="T72" s="27"/>
      <c r="U72" s="27"/>
      <c r="V72" s="27"/>
      <c r="W72" s="27"/>
      <c r="X72" s="27"/>
      <c r="Y72" s="27"/>
      <c r="Z72" s="27"/>
      <c r="AA72" s="27"/>
    </row>
    <row r="73" spans="1:27" s="40" customFormat="1" ht="64.5">
      <c r="A73" s="49">
        <v>69</v>
      </c>
      <c r="B73" s="50" t="s">
        <v>297</v>
      </c>
      <c r="C73" s="23" t="s">
        <v>294</v>
      </c>
      <c r="D73" s="24" t="s">
        <v>295</v>
      </c>
      <c r="E73" s="22" t="s">
        <v>296</v>
      </c>
      <c r="F73" s="53">
        <v>10000</v>
      </c>
      <c r="G73" s="51">
        <f t="shared" si="3"/>
        <v>0</v>
      </c>
      <c r="H73" s="51">
        <f t="shared" si="4"/>
        <v>10000</v>
      </c>
      <c r="I73" s="52">
        <f t="shared" si="2"/>
        <v>0</v>
      </c>
      <c r="J73" s="54"/>
      <c r="K73" s="29"/>
      <c r="L73" s="48"/>
      <c r="M73" s="39"/>
      <c r="N73" s="25"/>
      <c r="O73" s="26"/>
      <c r="P73" s="27"/>
      <c r="Q73" s="27"/>
      <c r="R73" s="27"/>
      <c r="S73" s="27"/>
      <c r="T73" s="27"/>
      <c r="U73" s="27"/>
      <c r="V73" s="27"/>
      <c r="W73" s="27">
        <v>10000</v>
      </c>
      <c r="X73" s="27"/>
      <c r="Y73" s="27"/>
      <c r="Z73" s="27"/>
      <c r="AA73" s="27"/>
    </row>
    <row r="74" spans="1:27" s="40" customFormat="1" ht="64.5">
      <c r="A74" s="49">
        <v>70</v>
      </c>
      <c r="B74" s="50" t="s">
        <v>235</v>
      </c>
      <c r="C74" s="23" t="s">
        <v>231</v>
      </c>
      <c r="D74" s="24" t="s">
        <v>232</v>
      </c>
      <c r="E74" s="22" t="s">
        <v>233</v>
      </c>
      <c r="F74" s="53">
        <v>32675</v>
      </c>
      <c r="G74" s="51">
        <f t="shared" si="3"/>
        <v>25528</v>
      </c>
      <c r="H74" s="51">
        <f t="shared" si="4"/>
        <v>25528</v>
      </c>
      <c r="I74" s="52">
        <f t="shared" si="2"/>
        <v>7147</v>
      </c>
      <c r="J74" s="54"/>
      <c r="K74" s="29"/>
      <c r="L74" s="48"/>
      <c r="M74" s="39" t="s">
        <v>234</v>
      </c>
      <c r="N74" s="25"/>
      <c r="O74" s="26"/>
      <c r="P74" s="27"/>
      <c r="Q74" s="27"/>
      <c r="R74" s="27"/>
      <c r="S74" s="27"/>
      <c r="T74" s="27"/>
      <c r="U74" s="27"/>
      <c r="V74" s="27"/>
      <c r="W74" s="27"/>
      <c r="X74" s="27">
        <v>25528</v>
      </c>
      <c r="Y74" s="27"/>
      <c r="Z74" s="27"/>
      <c r="AA74" s="27"/>
    </row>
    <row r="75" spans="1:27" s="40" customFormat="1" ht="81">
      <c r="A75" s="49">
        <v>71</v>
      </c>
      <c r="B75" s="50" t="s">
        <v>277</v>
      </c>
      <c r="C75" s="23" t="s">
        <v>274</v>
      </c>
      <c r="D75" s="24" t="s">
        <v>275</v>
      </c>
      <c r="E75" s="22" t="s">
        <v>276</v>
      </c>
      <c r="F75" s="53">
        <v>4000</v>
      </c>
      <c r="G75" s="51">
        <f t="shared" si="3"/>
        <v>4000</v>
      </c>
      <c r="H75" s="51">
        <f t="shared" si="4"/>
        <v>4000</v>
      </c>
      <c r="I75" s="52">
        <f t="shared" si="2"/>
        <v>0</v>
      </c>
      <c r="J75" s="54"/>
      <c r="K75" s="29"/>
      <c r="L75" s="48"/>
      <c r="M75" s="39" t="s">
        <v>234</v>
      </c>
      <c r="N75" s="25"/>
      <c r="O75" s="26"/>
      <c r="P75" s="27"/>
      <c r="Q75" s="27"/>
      <c r="R75" s="27"/>
      <c r="S75" s="27"/>
      <c r="T75" s="27"/>
      <c r="U75" s="27"/>
      <c r="V75" s="27"/>
      <c r="W75" s="27"/>
      <c r="X75" s="27">
        <v>4000</v>
      </c>
      <c r="Y75" s="27"/>
      <c r="Z75" s="27"/>
      <c r="AA75" s="27"/>
    </row>
    <row r="76" spans="1:27" s="40" customFormat="1" ht="64.5">
      <c r="A76" s="49">
        <v>72</v>
      </c>
      <c r="B76" s="50" t="s">
        <v>380</v>
      </c>
      <c r="C76" s="23" t="s">
        <v>274</v>
      </c>
      <c r="D76" s="24" t="s">
        <v>378</v>
      </c>
      <c r="E76" s="22" t="s">
        <v>379</v>
      </c>
      <c r="F76" s="53">
        <v>13233</v>
      </c>
      <c r="G76" s="51">
        <f t="shared" si="3"/>
        <v>0</v>
      </c>
      <c r="H76" s="51">
        <f t="shared" si="4"/>
        <v>13233</v>
      </c>
      <c r="I76" s="52">
        <f t="shared" si="2"/>
        <v>0</v>
      </c>
      <c r="J76" s="54"/>
      <c r="K76" s="29"/>
      <c r="L76" s="48"/>
      <c r="M76" s="39" t="s">
        <v>234</v>
      </c>
      <c r="N76" s="25"/>
      <c r="O76" s="26"/>
      <c r="P76" s="27"/>
      <c r="Q76" s="27"/>
      <c r="R76" s="27"/>
      <c r="S76" s="27"/>
      <c r="T76" s="27"/>
      <c r="U76" s="27"/>
      <c r="V76" s="27">
        <v>13233</v>
      </c>
      <c r="W76" s="27"/>
      <c r="X76" s="27"/>
      <c r="Y76" s="27"/>
      <c r="Z76" s="27"/>
      <c r="AA76" s="27"/>
    </row>
    <row r="77" spans="1:27" s="40" customFormat="1" ht="96.75">
      <c r="A77" s="49">
        <v>73</v>
      </c>
      <c r="B77" s="50" t="s">
        <v>376</v>
      </c>
      <c r="C77" s="23" t="s">
        <v>329</v>
      </c>
      <c r="D77" s="24" t="s">
        <v>330</v>
      </c>
      <c r="E77" s="22" t="s">
        <v>331</v>
      </c>
      <c r="F77" s="53">
        <v>2000</v>
      </c>
      <c r="G77" s="51">
        <f t="shared" si="3"/>
        <v>0</v>
      </c>
      <c r="H77" s="51">
        <f t="shared" si="4"/>
        <v>2000</v>
      </c>
      <c r="I77" s="52">
        <f aca="true" t="shared" si="5" ref="I77:I83">F77-H77</f>
        <v>0</v>
      </c>
      <c r="J77" s="54"/>
      <c r="K77" s="29">
        <v>44357</v>
      </c>
      <c r="L77" s="48"/>
      <c r="M77" s="39" t="s">
        <v>234</v>
      </c>
      <c r="N77" s="25"/>
      <c r="O77" s="26"/>
      <c r="P77" s="27"/>
      <c r="Q77" s="27"/>
      <c r="R77" s="27"/>
      <c r="S77" s="27"/>
      <c r="T77" s="27"/>
      <c r="U77" s="27">
        <v>2000</v>
      </c>
      <c r="V77" s="27"/>
      <c r="W77" s="27"/>
      <c r="X77" s="27"/>
      <c r="Y77" s="27"/>
      <c r="Z77" s="27"/>
      <c r="AA77" s="27"/>
    </row>
    <row r="78" spans="1:27" s="40" customFormat="1" ht="64.5">
      <c r="A78" s="49">
        <v>74</v>
      </c>
      <c r="B78" s="50" t="s">
        <v>174</v>
      </c>
      <c r="C78" s="23" t="s">
        <v>170</v>
      </c>
      <c r="D78" s="24" t="s">
        <v>171</v>
      </c>
      <c r="E78" s="22" t="s">
        <v>173</v>
      </c>
      <c r="F78" s="53">
        <v>34689</v>
      </c>
      <c r="G78" s="51">
        <f t="shared" si="3"/>
        <v>0</v>
      </c>
      <c r="H78" s="51">
        <f t="shared" si="4"/>
        <v>34689</v>
      </c>
      <c r="I78" s="52">
        <f t="shared" si="5"/>
        <v>0</v>
      </c>
      <c r="J78" s="32"/>
      <c r="K78" s="29">
        <v>44347</v>
      </c>
      <c r="L78" s="48"/>
      <c r="M78" s="39" t="s">
        <v>172</v>
      </c>
      <c r="N78" s="25"/>
      <c r="O78" s="26"/>
      <c r="P78" s="27"/>
      <c r="Q78" s="27">
        <v>6815</v>
      </c>
      <c r="R78" s="27">
        <v>1761</v>
      </c>
      <c r="S78" s="27"/>
      <c r="T78" s="27">
        <v>26113</v>
      </c>
      <c r="U78" s="27"/>
      <c r="V78" s="27"/>
      <c r="W78" s="27"/>
      <c r="X78" s="27"/>
      <c r="Y78" s="27"/>
      <c r="Z78" s="27"/>
      <c r="AA78" s="27"/>
    </row>
    <row r="79" spans="1:27" s="40" customFormat="1" ht="145.5">
      <c r="A79" s="49">
        <v>75</v>
      </c>
      <c r="B79" s="50" t="s">
        <v>290</v>
      </c>
      <c r="C79" s="23" t="s">
        <v>287</v>
      </c>
      <c r="D79" s="24" t="s">
        <v>289</v>
      </c>
      <c r="E79" s="22" t="s">
        <v>288</v>
      </c>
      <c r="F79" s="53">
        <v>45500</v>
      </c>
      <c r="G79" s="51">
        <f t="shared" si="3"/>
        <v>0</v>
      </c>
      <c r="H79" s="51">
        <f t="shared" si="4"/>
        <v>45500</v>
      </c>
      <c r="I79" s="52">
        <f t="shared" si="5"/>
        <v>0</v>
      </c>
      <c r="J79" s="32" t="s">
        <v>291</v>
      </c>
      <c r="K79" s="29">
        <v>44391</v>
      </c>
      <c r="L79" s="48"/>
      <c r="M79" s="39" t="s">
        <v>172</v>
      </c>
      <c r="N79" s="25"/>
      <c r="O79" s="26"/>
      <c r="P79" s="27"/>
      <c r="Q79" s="27"/>
      <c r="R79" s="27"/>
      <c r="S79" s="27"/>
      <c r="T79" s="27">
        <v>36007</v>
      </c>
      <c r="U79" s="27">
        <v>7300</v>
      </c>
      <c r="V79" s="27">
        <v>2193</v>
      </c>
      <c r="W79" s="27"/>
      <c r="X79" s="27"/>
      <c r="Y79" s="27"/>
      <c r="Z79" s="27"/>
      <c r="AA79" s="27"/>
    </row>
    <row r="80" spans="1:27" s="40" customFormat="1" ht="145.5">
      <c r="A80" s="49">
        <v>76</v>
      </c>
      <c r="B80" s="50" t="s">
        <v>218</v>
      </c>
      <c r="C80" s="23" t="s">
        <v>215</v>
      </c>
      <c r="D80" s="24" t="s">
        <v>216</v>
      </c>
      <c r="E80" s="22" t="s">
        <v>217</v>
      </c>
      <c r="F80" s="53">
        <v>1026200</v>
      </c>
      <c r="G80" s="51">
        <f t="shared" si="3"/>
        <v>6348</v>
      </c>
      <c r="H80" s="51">
        <f t="shared" si="4"/>
        <v>1026200</v>
      </c>
      <c r="I80" s="52">
        <f t="shared" si="5"/>
        <v>0</v>
      </c>
      <c r="J80" s="32"/>
      <c r="K80" s="29">
        <v>44413</v>
      </c>
      <c r="L80" s="48" t="s">
        <v>413</v>
      </c>
      <c r="M80" s="39" t="s">
        <v>67</v>
      </c>
      <c r="N80" s="25"/>
      <c r="O80" s="26"/>
      <c r="P80" s="27"/>
      <c r="Q80" s="27"/>
      <c r="R80" s="27"/>
      <c r="S80" s="27">
        <v>631183</v>
      </c>
      <c r="T80" s="27">
        <v>106093</v>
      </c>
      <c r="U80" s="27">
        <v>43168</v>
      </c>
      <c r="V80" s="27">
        <v>39900</v>
      </c>
      <c r="W80" s="27">
        <v>199508</v>
      </c>
      <c r="X80" s="27">
        <v>6348</v>
      </c>
      <c r="Y80" s="27"/>
      <c r="Z80" s="27"/>
      <c r="AA80" s="27"/>
    </row>
    <row r="81" spans="1:27" s="40" customFormat="1" ht="81">
      <c r="A81" s="49">
        <v>77</v>
      </c>
      <c r="B81" s="50" t="s">
        <v>302</v>
      </c>
      <c r="C81" s="23" t="s">
        <v>215</v>
      </c>
      <c r="D81" s="24" t="s">
        <v>301</v>
      </c>
      <c r="E81" s="22" t="s">
        <v>300</v>
      </c>
      <c r="F81" s="53">
        <v>100000</v>
      </c>
      <c r="G81" s="51">
        <f t="shared" si="3"/>
        <v>0</v>
      </c>
      <c r="H81" s="51">
        <f t="shared" si="4"/>
        <v>100000</v>
      </c>
      <c r="I81" s="52">
        <f t="shared" si="5"/>
        <v>0</v>
      </c>
      <c r="J81" s="32"/>
      <c r="K81" s="29"/>
      <c r="L81" s="48"/>
      <c r="M81" s="39" t="s">
        <v>67</v>
      </c>
      <c r="N81" s="25"/>
      <c r="O81" s="26"/>
      <c r="P81" s="27"/>
      <c r="Q81" s="27"/>
      <c r="R81" s="27"/>
      <c r="S81" s="27"/>
      <c r="T81" s="27"/>
      <c r="U81" s="27"/>
      <c r="V81" s="27"/>
      <c r="W81" s="27">
        <v>100000</v>
      </c>
      <c r="X81" s="27"/>
      <c r="Y81" s="27"/>
      <c r="Z81" s="27"/>
      <c r="AA81" s="27"/>
    </row>
    <row r="82" spans="1:27" s="40" customFormat="1" ht="81">
      <c r="A82" s="49">
        <v>78</v>
      </c>
      <c r="B82" s="50" t="s">
        <v>435</v>
      </c>
      <c r="C82" s="23" t="s">
        <v>432</v>
      </c>
      <c r="D82" s="24" t="s">
        <v>433</v>
      </c>
      <c r="E82" s="22" t="s">
        <v>434</v>
      </c>
      <c r="F82" s="53">
        <v>234000</v>
      </c>
      <c r="G82" s="51">
        <f t="shared" si="3"/>
        <v>234000</v>
      </c>
      <c r="H82" s="51">
        <f t="shared" si="4"/>
        <v>234000</v>
      </c>
      <c r="I82" s="52">
        <f>F82-H82</f>
        <v>0</v>
      </c>
      <c r="J82" s="32">
        <v>1100930</v>
      </c>
      <c r="K82" s="29">
        <v>44468</v>
      </c>
      <c r="L82" s="48"/>
      <c r="M82" s="39" t="s">
        <v>234</v>
      </c>
      <c r="N82" s="25"/>
      <c r="O82" s="26"/>
      <c r="P82" s="27"/>
      <c r="Q82" s="27"/>
      <c r="R82" s="27"/>
      <c r="S82" s="27"/>
      <c r="T82" s="27"/>
      <c r="U82" s="27"/>
      <c r="V82" s="27"/>
      <c r="W82" s="27"/>
      <c r="X82" s="27">
        <v>234000</v>
      </c>
      <c r="Y82" s="27"/>
      <c r="Z82" s="27"/>
      <c r="AA82" s="27"/>
    </row>
    <row r="83" spans="1:27" s="40" customFormat="1" ht="96.75">
      <c r="A83" s="49">
        <v>79</v>
      </c>
      <c r="B83" s="50" t="s">
        <v>328</v>
      </c>
      <c r="C83" s="23" t="s">
        <v>324</v>
      </c>
      <c r="D83" s="24" t="s">
        <v>325</v>
      </c>
      <c r="E83" s="22" t="s">
        <v>326</v>
      </c>
      <c r="F83" s="53">
        <v>5966380</v>
      </c>
      <c r="G83" s="51">
        <f t="shared" si="3"/>
        <v>0</v>
      </c>
      <c r="H83" s="51">
        <f t="shared" si="4"/>
        <v>5966380</v>
      </c>
      <c r="I83" s="52">
        <f t="shared" si="5"/>
        <v>0</v>
      </c>
      <c r="J83" s="32"/>
      <c r="K83" s="29"/>
      <c r="L83" s="48"/>
      <c r="M83" s="39" t="s">
        <v>327</v>
      </c>
      <c r="N83" s="25"/>
      <c r="O83" s="26"/>
      <c r="P83" s="27"/>
      <c r="Q83" s="27"/>
      <c r="R83" s="27"/>
      <c r="S83" s="27"/>
      <c r="T83" s="27">
        <v>5966380</v>
      </c>
      <c r="U83" s="27"/>
      <c r="V83" s="27"/>
      <c r="W83" s="27"/>
      <c r="X83" s="27"/>
      <c r="Y83" s="27"/>
      <c r="Z83" s="27"/>
      <c r="AA83" s="27"/>
    </row>
    <row r="84" spans="1:27" s="37" customFormat="1" ht="24.75" customHeight="1">
      <c r="A84" s="14"/>
      <c r="B84" s="15" t="s">
        <v>1</v>
      </c>
      <c r="C84" s="16"/>
      <c r="D84" s="17"/>
      <c r="E84" s="17"/>
      <c r="F84" s="18">
        <f>SUM(F5:F83)</f>
        <v>23074492</v>
      </c>
      <c r="G84" s="18">
        <f>SUM(G5:G83)</f>
        <v>1060810</v>
      </c>
      <c r="H84" s="18">
        <f>SUM(H5:H83)</f>
        <v>22442698</v>
      </c>
      <c r="I84" s="18">
        <f>SUM(I5:I83)</f>
        <v>631794</v>
      </c>
      <c r="J84" s="19"/>
      <c r="K84" s="30"/>
      <c r="L84" s="41"/>
      <c r="M84" s="47"/>
      <c r="N84" s="33"/>
      <c r="O84" s="21"/>
      <c r="P84" s="12"/>
      <c r="Q84" s="12"/>
      <c r="R84" s="12"/>
      <c r="S84" s="12"/>
      <c r="T84" s="12"/>
      <c r="U84" s="12"/>
      <c r="V84" s="12"/>
      <c r="W84" s="12"/>
      <c r="X84" s="12"/>
      <c r="Y84" s="12"/>
      <c r="Z84" s="12"/>
      <c r="AA84" s="12"/>
    </row>
    <row r="85" spans="1:10" ht="6" customHeight="1">
      <c r="A85" s="3"/>
      <c r="B85" s="4"/>
      <c r="C85" s="5"/>
      <c r="D85" s="42"/>
      <c r="E85" s="4"/>
      <c r="F85" s="4"/>
      <c r="G85" s="4"/>
      <c r="H85" s="4"/>
      <c r="I85" s="4"/>
      <c r="J85" s="5"/>
    </row>
    <row r="86" spans="1:7" ht="15.75" hidden="1">
      <c r="A86" s="97" t="s">
        <v>52</v>
      </c>
      <c r="B86" s="97"/>
      <c r="C86" s="97"/>
      <c r="D86" s="97"/>
      <c r="E86" s="97"/>
      <c r="F86" s="97"/>
      <c r="G86" s="97"/>
    </row>
    <row r="87" spans="1:7" ht="15.75" hidden="1">
      <c r="A87" s="98" t="s">
        <v>53</v>
      </c>
      <c r="B87" s="98"/>
      <c r="C87" s="98"/>
      <c r="D87" s="98"/>
      <c r="E87" s="98"/>
      <c r="F87" s="98"/>
      <c r="G87" s="98"/>
    </row>
    <row r="88" spans="1:7" ht="15.75" hidden="1">
      <c r="A88" s="87" t="s">
        <v>54</v>
      </c>
      <c r="B88" s="87"/>
      <c r="C88" s="87"/>
      <c r="D88" s="87"/>
      <c r="E88" s="87"/>
      <c r="F88" s="87"/>
      <c r="G88" s="87"/>
    </row>
    <row r="89" spans="1:27" s="6" customFormat="1" ht="15.75" hidden="1">
      <c r="A89" s="87" t="s">
        <v>55</v>
      </c>
      <c r="B89" s="87"/>
      <c r="C89" s="87"/>
      <c r="D89" s="87"/>
      <c r="E89" s="87"/>
      <c r="F89" s="87"/>
      <c r="G89" s="87"/>
      <c r="J89" s="8"/>
      <c r="K89" s="31"/>
      <c r="L89" s="38"/>
      <c r="M89" s="43"/>
      <c r="N89" s="43"/>
      <c r="O89" s="44"/>
      <c r="P89" s="45"/>
      <c r="Q89" s="45"/>
      <c r="R89" s="45"/>
      <c r="S89" s="45"/>
      <c r="T89" s="45"/>
      <c r="U89" s="45"/>
      <c r="V89" s="45"/>
      <c r="W89" s="45"/>
      <c r="X89" s="45"/>
      <c r="Y89" s="45"/>
      <c r="Z89" s="45"/>
      <c r="AA89" s="45"/>
    </row>
    <row r="90" spans="1:27" s="6" customFormat="1" ht="19.5">
      <c r="A90" s="91" t="s">
        <v>56</v>
      </c>
      <c r="B90" s="91"/>
      <c r="C90" s="91"/>
      <c r="D90" s="7"/>
      <c r="E90" s="92" t="s">
        <v>57</v>
      </c>
      <c r="F90" s="92"/>
      <c r="G90" s="92"/>
      <c r="J90" s="8"/>
      <c r="K90" s="31"/>
      <c r="L90" s="38"/>
      <c r="M90" s="43"/>
      <c r="N90" s="43"/>
      <c r="O90" s="44"/>
      <c r="P90" s="45"/>
      <c r="Q90" s="45"/>
      <c r="R90" s="45"/>
      <c r="S90" s="45"/>
      <c r="T90" s="45"/>
      <c r="U90" s="45"/>
      <c r="V90" s="45"/>
      <c r="W90" s="45"/>
      <c r="X90" s="45"/>
      <c r="Y90" s="45"/>
      <c r="Z90" s="45"/>
      <c r="AA90" s="45"/>
    </row>
  </sheetData>
  <sheetProtection/>
  <autoFilter ref="A4:AA84"/>
  <mergeCells count="30">
    <mergeCell ref="A90:C90"/>
    <mergeCell ref="E90:G90"/>
    <mergeCell ref="B70:B71"/>
    <mergeCell ref="E70:E71"/>
    <mergeCell ref="A86:G86"/>
    <mergeCell ref="A87:G87"/>
    <mergeCell ref="A88:G88"/>
    <mergeCell ref="A89:G89"/>
    <mergeCell ref="B34:B37"/>
    <mergeCell ref="B57:B58"/>
    <mergeCell ref="J3:J4"/>
    <mergeCell ref="K3:K4"/>
    <mergeCell ref="L3:L4"/>
    <mergeCell ref="M3:M4"/>
    <mergeCell ref="E3:E4"/>
    <mergeCell ref="F3:F4"/>
    <mergeCell ref="P3:AA3"/>
    <mergeCell ref="B14:B15"/>
    <mergeCell ref="B16:B17"/>
    <mergeCell ref="E16:E17"/>
    <mergeCell ref="G3:H3"/>
    <mergeCell ref="I3:I4"/>
    <mergeCell ref="N3:N4"/>
    <mergeCell ref="O3:O4"/>
    <mergeCell ref="A1:L1"/>
    <mergeCell ref="A2:L2"/>
    <mergeCell ref="A3:A4"/>
    <mergeCell ref="B3:B4"/>
    <mergeCell ref="C3:C4"/>
    <mergeCell ref="D3:D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1" manualBreakCount="1">
    <brk id="15" max="11" man="1"/>
  </rowBreaks>
</worksheet>
</file>

<file path=xl/worksheets/sheet5.xml><?xml version="1.0" encoding="utf-8"?>
<worksheet xmlns="http://schemas.openxmlformats.org/spreadsheetml/2006/main" xmlns:r="http://schemas.openxmlformats.org/officeDocument/2006/relationships">
  <sheetPr>
    <pageSetUpPr fitToPage="1"/>
  </sheetPr>
  <dimension ref="A1:AM85"/>
  <sheetViews>
    <sheetView view="pageBreakPreview" zoomScaleSheetLayoutView="100" zoomScalePageLayoutView="0" workbookViewId="0" topLeftCell="A1">
      <pane xSplit="3" ySplit="4" topLeftCell="D76" activePane="bottomRight" state="frozen"/>
      <selection pane="topLeft" activeCell="A1" sqref="A1"/>
      <selection pane="topRight" activeCell="D1" sqref="D1"/>
      <selection pane="bottomLeft" activeCell="A5" sqref="A5"/>
      <selection pane="bottomRight" activeCell="L77" sqref="L77"/>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2" width="9.00390625" style="45" hidden="1" customWidth="1"/>
    <col min="23" max="24" width="9.00390625" style="45" customWidth="1"/>
    <col min="25" max="25" width="10.50390625" style="45" customWidth="1"/>
    <col min="26" max="27" width="9.00390625" style="45" customWidth="1"/>
    <col min="28"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394</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W5</f>
        <v>0</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96.75">
      <c r="A6" s="49">
        <v>2</v>
      </c>
      <c r="B6" s="48" t="s">
        <v>81</v>
      </c>
      <c r="C6" s="49" t="s">
        <v>77</v>
      </c>
      <c r="D6" s="2" t="s">
        <v>80</v>
      </c>
      <c r="E6" s="48" t="s">
        <v>78</v>
      </c>
      <c r="F6" s="51">
        <f>30630</f>
        <v>30630</v>
      </c>
      <c r="G6" s="51">
        <f aca="true" t="shared" si="0" ref="G6:G72">W6</f>
        <v>0</v>
      </c>
      <c r="H6" s="51">
        <f aca="true" t="shared" si="1" ref="H6:H72">SUM(P6:AA6)</f>
        <v>30630</v>
      </c>
      <c r="I6" s="52">
        <f aca="true" t="shared" si="2" ref="I6:I72">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112096</v>
      </c>
      <c r="H7" s="51">
        <f t="shared" si="1"/>
        <v>295319</v>
      </c>
      <c r="I7" s="52">
        <f t="shared" si="2"/>
        <v>0</v>
      </c>
      <c r="J7" s="49" t="s">
        <v>358</v>
      </c>
      <c r="K7" s="28">
        <v>44400</v>
      </c>
      <c r="L7" s="48"/>
      <c r="M7" s="46" t="s">
        <v>44</v>
      </c>
      <c r="N7" s="32"/>
      <c r="O7" s="20"/>
      <c r="P7" s="11"/>
      <c r="Q7" s="11"/>
      <c r="R7" s="11"/>
      <c r="S7" s="11"/>
      <c r="T7" s="11"/>
      <c r="U7" s="11">
        <f>58815-8685</f>
        <v>50130</v>
      </c>
      <c r="V7" s="11">
        <v>133093</v>
      </c>
      <c r="W7" s="11">
        <v>112096</v>
      </c>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103179</v>
      </c>
      <c r="H11" s="51">
        <f t="shared" si="1"/>
        <v>705712</v>
      </c>
      <c r="I11" s="52">
        <f t="shared" si="2"/>
        <v>0</v>
      </c>
      <c r="J11" s="54" t="s">
        <v>62</v>
      </c>
      <c r="K11" s="28">
        <v>44406</v>
      </c>
      <c r="L11" s="48" t="s">
        <v>140</v>
      </c>
      <c r="M11" s="46" t="s">
        <v>46</v>
      </c>
      <c r="N11" s="32"/>
      <c r="O11" s="20"/>
      <c r="P11" s="11">
        <v>16338</v>
      </c>
      <c r="Q11" s="11">
        <v>92430</v>
      </c>
      <c r="R11" s="11">
        <v>16338</v>
      </c>
      <c r="S11" s="11">
        <v>159700</v>
      </c>
      <c r="T11" s="11">
        <v>111545</v>
      </c>
      <c r="U11" s="11">
        <v>128619</v>
      </c>
      <c r="V11" s="11">
        <v>77563</v>
      </c>
      <c r="W11" s="11">
        <v>103179</v>
      </c>
      <c r="X11" s="11"/>
      <c r="Y11" s="11"/>
      <c r="Z11" s="11"/>
      <c r="AA11" s="11"/>
    </row>
    <row r="12" spans="1:27" ht="210">
      <c r="A12" s="49">
        <v>8</v>
      </c>
      <c r="B12" s="48" t="s">
        <v>373</v>
      </c>
      <c r="C12" s="49" t="s">
        <v>74</v>
      </c>
      <c r="D12" s="2" t="s">
        <v>285</v>
      </c>
      <c r="E12" s="20" t="s">
        <v>284</v>
      </c>
      <c r="F12" s="51">
        <f>78075+373780</f>
        <v>451855</v>
      </c>
      <c r="G12" s="51">
        <f t="shared" si="0"/>
        <v>11576</v>
      </c>
      <c r="H12" s="51">
        <f t="shared" si="1"/>
        <v>442602</v>
      </c>
      <c r="I12" s="52">
        <f t="shared" si="2"/>
        <v>9253</v>
      </c>
      <c r="J12" s="54" t="s">
        <v>62</v>
      </c>
      <c r="K12" s="28">
        <v>44410</v>
      </c>
      <c r="L12" s="48" t="s">
        <v>411</v>
      </c>
      <c r="M12" s="46" t="s">
        <v>46</v>
      </c>
      <c r="N12" s="32"/>
      <c r="O12" s="20"/>
      <c r="P12" s="11">
        <v>45266</v>
      </c>
      <c r="Q12" s="11"/>
      <c r="R12" s="11">
        <v>9253</v>
      </c>
      <c r="S12" s="11">
        <v>9253</v>
      </c>
      <c r="T12" s="11">
        <v>303482</v>
      </c>
      <c r="U12" s="11">
        <v>54519</v>
      </c>
      <c r="V12" s="11">
        <v>9253</v>
      </c>
      <c r="W12" s="11">
        <v>11576</v>
      </c>
      <c r="X12" s="11"/>
      <c r="Y12" s="11"/>
      <c r="Z12" s="11"/>
      <c r="AA12" s="11"/>
    </row>
    <row r="13" spans="1:27" ht="324">
      <c r="A13" s="49">
        <v>9</v>
      </c>
      <c r="B13" s="48" t="s">
        <v>198</v>
      </c>
      <c r="C13" s="49" t="s">
        <v>92</v>
      </c>
      <c r="D13" s="2" t="s">
        <v>197</v>
      </c>
      <c r="E13" s="2" t="s">
        <v>199</v>
      </c>
      <c r="F13" s="51">
        <f>9025+329000</f>
        <v>338025</v>
      </c>
      <c r="G13" s="51">
        <f t="shared" si="0"/>
        <v>154357</v>
      </c>
      <c r="H13" s="51">
        <f t="shared" si="1"/>
        <v>338025</v>
      </c>
      <c r="I13" s="52">
        <f t="shared" si="2"/>
        <v>0</v>
      </c>
      <c r="J13" s="54" t="s">
        <v>95</v>
      </c>
      <c r="K13" s="28">
        <v>44407</v>
      </c>
      <c r="L13" s="48" t="s">
        <v>141</v>
      </c>
      <c r="M13" s="46" t="s">
        <v>45</v>
      </c>
      <c r="N13" s="32"/>
      <c r="O13" s="20"/>
      <c r="P13" s="11">
        <v>8545</v>
      </c>
      <c r="Q13" s="11"/>
      <c r="R13" s="11"/>
      <c r="S13" s="11">
        <v>62473</v>
      </c>
      <c r="T13" s="11">
        <v>76042</v>
      </c>
      <c r="U13" s="11">
        <v>18288</v>
      </c>
      <c r="V13" s="11">
        <v>18320</v>
      </c>
      <c r="W13" s="11">
        <v>154357</v>
      </c>
      <c r="X13" s="11"/>
      <c r="Y13" s="11"/>
      <c r="Z13" s="11"/>
      <c r="AA13" s="11"/>
    </row>
    <row r="14" spans="1:27" ht="101.25" customHeight="1">
      <c r="A14" s="49">
        <v>10</v>
      </c>
      <c r="B14" s="99"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100"/>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101" t="s">
        <v>117</v>
      </c>
      <c r="C16" s="49" t="s">
        <v>58</v>
      </c>
      <c r="D16" s="2" t="s">
        <v>118</v>
      </c>
      <c r="E16" s="101" t="s">
        <v>120</v>
      </c>
      <c r="F16" s="51">
        <v>20781</v>
      </c>
      <c r="G16" s="51">
        <f t="shared" si="0"/>
        <v>0</v>
      </c>
      <c r="H16" s="51">
        <f t="shared" si="1"/>
        <v>0</v>
      </c>
      <c r="I16" s="52">
        <f t="shared" si="2"/>
        <v>20781</v>
      </c>
      <c r="J16" s="57" t="s">
        <v>116</v>
      </c>
      <c r="K16" s="28"/>
      <c r="L16" s="48" t="s">
        <v>205</v>
      </c>
      <c r="M16" s="46" t="s">
        <v>47</v>
      </c>
      <c r="N16" s="32"/>
      <c r="O16" s="20"/>
      <c r="P16" s="11"/>
      <c r="Q16" s="11"/>
      <c r="R16" s="11"/>
      <c r="S16" s="11"/>
      <c r="T16" s="11"/>
      <c r="U16" s="11"/>
      <c r="V16" s="11"/>
      <c r="W16" s="11"/>
      <c r="X16" s="11"/>
      <c r="Y16" s="11"/>
      <c r="Z16" s="11"/>
      <c r="AA16" s="11"/>
    </row>
    <row r="17" spans="1:27" ht="48">
      <c r="A17" s="49">
        <v>13</v>
      </c>
      <c r="B17" s="102"/>
      <c r="C17" s="49" t="s">
        <v>58</v>
      </c>
      <c r="D17" s="2" t="s">
        <v>119</v>
      </c>
      <c r="E17" s="102"/>
      <c r="F17" s="51">
        <v>5000</v>
      </c>
      <c r="G17" s="51">
        <f t="shared" si="0"/>
        <v>0</v>
      </c>
      <c r="H17" s="51">
        <f t="shared" si="1"/>
        <v>0</v>
      </c>
      <c r="I17" s="52">
        <f t="shared" si="2"/>
        <v>5000</v>
      </c>
      <c r="J17" s="57" t="s">
        <v>116</v>
      </c>
      <c r="K17" s="28"/>
      <c r="L17" s="48" t="s">
        <v>145</v>
      </c>
      <c r="M17" s="46" t="s">
        <v>47</v>
      </c>
      <c r="N17" s="32"/>
      <c r="O17" s="20"/>
      <c r="P17" s="11"/>
      <c r="Q17" s="11"/>
      <c r="R17" s="11"/>
      <c r="S17" s="11"/>
      <c r="T17" s="11"/>
      <c r="U17" s="11"/>
      <c r="V17" s="11"/>
      <c r="W17" s="11"/>
      <c r="X17" s="11"/>
      <c r="Y17" s="11"/>
      <c r="Z17" s="11"/>
      <c r="AA17" s="11"/>
    </row>
    <row r="18" spans="1:27" ht="177.7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0</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226.5">
      <c r="A20" s="49">
        <v>16</v>
      </c>
      <c r="B20" s="48" t="s">
        <v>400</v>
      </c>
      <c r="C20" s="49" t="s">
        <v>76</v>
      </c>
      <c r="D20" s="2" t="s">
        <v>398</v>
      </c>
      <c r="E20" s="48" t="s">
        <v>399</v>
      </c>
      <c r="F20" s="51">
        <v>5760</v>
      </c>
      <c r="G20" s="51">
        <f>W20</f>
        <v>0</v>
      </c>
      <c r="H20" s="51">
        <f>SUM(P20:AA20)</f>
        <v>0</v>
      </c>
      <c r="I20" s="52">
        <f>F20-H20</f>
        <v>5760</v>
      </c>
      <c r="J20" s="54">
        <v>1100731</v>
      </c>
      <c r="K20" s="28"/>
      <c r="L20" s="48"/>
      <c r="M20" s="46" t="s">
        <v>46</v>
      </c>
      <c r="N20" s="32"/>
      <c r="O20" s="20"/>
      <c r="P20" s="11"/>
      <c r="Q20" s="11"/>
      <c r="R20" s="11"/>
      <c r="S20" s="11"/>
      <c r="T20" s="11"/>
      <c r="U20" s="11"/>
      <c r="V20" s="11"/>
      <c r="W20" s="11"/>
      <c r="X20" s="11"/>
      <c r="Y20" s="11"/>
      <c r="Z20" s="11"/>
      <c r="AA20" s="11"/>
    </row>
    <row r="21" spans="1:27" ht="96.75">
      <c r="A21" s="49">
        <v>17</v>
      </c>
      <c r="B21" s="48" t="s">
        <v>388</v>
      </c>
      <c r="C21" s="49" t="s">
        <v>76</v>
      </c>
      <c r="D21" s="2" t="s">
        <v>386</v>
      </c>
      <c r="E21" s="48" t="s">
        <v>387</v>
      </c>
      <c r="F21" s="51">
        <v>800</v>
      </c>
      <c r="G21" s="51">
        <f t="shared" si="0"/>
        <v>800</v>
      </c>
      <c r="H21" s="51">
        <f t="shared" si="1"/>
        <v>800</v>
      </c>
      <c r="I21" s="52">
        <f t="shared" si="2"/>
        <v>0</v>
      </c>
      <c r="J21" s="54">
        <v>1100731</v>
      </c>
      <c r="K21" s="28">
        <v>44412</v>
      </c>
      <c r="L21" s="48"/>
      <c r="M21" s="46" t="s">
        <v>46</v>
      </c>
      <c r="N21" s="32"/>
      <c r="O21" s="20"/>
      <c r="P21" s="11"/>
      <c r="Q21" s="11"/>
      <c r="R21" s="11"/>
      <c r="S21" s="11"/>
      <c r="T21" s="11"/>
      <c r="U21" s="11"/>
      <c r="V21" s="11"/>
      <c r="W21" s="11">
        <v>800</v>
      </c>
      <c r="X21" s="11"/>
      <c r="Y21" s="11"/>
      <c r="Z21" s="11"/>
      <c r="AA21" s="11"/>
    </row>
    <row r="22" spans="1:27" ht="64.5">
      <c r="A22" s="49">
        <v>18</v>
      </c>
      <c r="B22" s="48" t="s">
        <v>90</v>
      </c>
      <c r="C22" s="49" t="s">
        <v>87</v>
      </c>
      <c r="D22" s="2" t="s">
        <v>88</v>
      </c>
      <c r="E22" s="48" t="s">
        <v>89</v>
      </c>
      <c r="F22" s="51">
        <v>4000</v>
      </c>
      <c r="G22" s="51">
        <f t="shared" si="0"/>
        <v>0</v>
      </c>
      <c r="H22" s="51">
        <f t="shared" si="1"/>
        <v>4000</v>
      </c>
      <c r="I22" s="52">
        <f t="shared" si="2"/>
        <v>0</v>
      </c>
      <c r="J22" s="56" t="s">
        <v>91</v>
      </c>
      <c r="K22" s="28">
        <v>44357</v>
      </c>
      <c r="L22" s="48" t="s">
        <v>148</v>
      </c>
      <c r="M22" s="46" t="s">
        <v>46</v>
      </c>
      <c r="N22" s="32"/>
      <c r="O22" s="20"/>
      <c r="P22" s="11"/>
      <c r="Q22" s="11"/>
      <c r="R22" s="11"/>
      <c r="S22" s="11"/>
      <c r="T22" s="11"/>
      <c r="U22" s="11">
        <v>4000</v>
      </c>
      <c r="V22" s="11"/>
      <c r="W22" s="11"/>
      <c r="X22" s="11"/>
      <c r="Y22" s="11"/>
      <c r="Z22" s="11"/>
      <c r="AA22" s="11"/>
    </row>
    <row r="23" spans="1:27" ht="81">
      <c r="A23" s="49">
        <v>19</v>
      </c>
      <c r="B23" s="48" t="s">
        <v>405</v>
      </c>
      <c r="C23" s="49" t="s">
        <v>401</v>
      </c>
      <c r="D23" s="2" t="s">
        <v>402</v>
      </c>
      <c r="E23" s="48" t="s">
        <v>403</v>
      </c>
      <c r="F23" s="51">
        <v>386145</v>
      </c>
      <c r="G23" s="51">
        <f>W23</f>
        <v>0</v>
      </c>
      <c r="H23" s="51">
        <f>SUM(P23:AA23)</f>
        <v>0</v>
      </c>
      <c r="I23" s="52">
        <f>F23-H23</f>
        <v>386145</v>
      </c>
      <c r="J23" s="56" t="s">
        <v>404</v>
      </c>
      <c r="K23" s="28"/>
      <c r="L23" s="48"/>
      <c r="M23" s="46" t="s">
        <v>46</v>
      </c>
      <c r="N23" s="32"/>
      <c r="O23" s="20"/>
      <c r="P23" s="11"/>
      <c r="Q23" s="11"/>
      <c r="R23" s="11"/>
      <c r="S23" s="11"/>
      <c r="T23" s="11"/>
      <c r="U23" s="11"/>
      <c r="V23" s="11"/>
      <c r="W23" s="11"/>
      <c r="X23" s="11"/>
      <c r="Y23" s="11"/>
      <c r="Z23" s="11"/>
      <c r="AA23" s="11"/>
    </row>
    <row r="24" spans="1:27" ht="96.75">
      <c r="A24" s="49">
        <v>20</v>
      </c>
      <c r="B24" s="48" t="s">
        <v>159</v>
      </c>
      <c r="C24" s="49" t="s">
        <v>155</v>
      </c>
      <c r="D24" s="2" t="s">
        <v>156</v>
      </c>
      <c r="E24" s="48" t="s">
        <v>158</v>
      </c>
      <c r="F24" s="51">
        <v>4000</v>
      </c>
      <c r="G24" s="51">
        <f t="shared" si="0"/>
        <v>0</v>
      </c>
      <c r="H24" s="51">
        <f t="shared" si="1"/>
        <v>4000</v>
      </c>
      <c r="I24" s="52">
        <f t="shared" si="2"/>
        <v>0</v>
      </c>
      <c r="J24" s="56" t="s">
        <v>157</v>
      </c>
      <c r="K24" s="28">
        <v>44299</v>
      </c>
      <c r="L24" s="48"/>
      <c r="M24" s="46" t="s">
        <v>45</v>
      </c>
      <c r="N24" s="32"/>
      <c r="O24" s="20"/>
      <c r="P24" s="11"/>
      <c r="Q24" s="11"/>
      <c r="R24" s="11"/>
      <c r="S24" s="11">
        <v>4000</v>
      </c>
      <c r="T24" s="11"/>
      <c r="U24" s="11"/>
      <c r="V24" s="11"/>
      <c r="W24" s="11"/>
      <c r="X24" s="11"/>
      <c r="Y24" s="11"/>
      <c r="Z24" s="11"/>
      <c r="AA24" s="11"/>
    </row>
    <row r="25" spans="1:27" ht="81">
      <c r="A25" s="49">
        <v>21</v>
      </c>
      <c r="B25" s="24"/>
      <c r="C25" s="49" t="s">
        <v>219</v>
      </c>
      <c r="D25" s="2" t="s">
        <v>253</v>
      </c>
      <c r="E25" s="24" t="s">
        <v>220</v>
      </c>
      <c r="F25" s="51">
        <v>381031</v>
      </c>
      <c r="G25" s="51">
        <f t="shared" si="0"/>
        <v>0</v>
      </c>
      <c r="H25" s="51">
        <f t="shared" si="1"/>
        <v>381031</v>
      </c>
      <c r="I25" s="52">
        <f t="shared" si="2"/>
        <v>0</v>
      </c>
      <c r="J25" s="56"/>
      <c r="K25" s="28">
        <v>44351</v>
      </c>
      <c r="L25" s="48"/>
      <c r="M25" s="46" t="s">
        <v>281</v>
      </c>
      <c r="N25" s="32"/>
      <c r="O25" s="20"/>
      <c r="P25" s="11"/>
      <c r="Q25" s="11"/>
      <c r="R25" s="11"/>
      <c r="S25" s="11"/>
      <c r="T25" s="11"/>
      <c r="U25" s="11">
        <v>381031</v>
      </c>
      <c r="V25" s="11"/>
      <c r="W25" s="11"/>
      <c r="X25" s="11"/>
      <c r="Y25" s="11"/>
      <c r="Z25" s="11"/>
      <c r="AA25" s="11"/>
    </row>
    <row r="26" spans="1:27" ht="129">
      <c r="A26" s="49">
        <v>22</v>
      </c>
      <c r="B26" s="24" t="s">
        <v>372</v>
      </c>
      <c r="C26" s="49" t="s">
        <v>369</v>
      </c>
      <c r="D26" s="2" t="s">
        <v>370</v>
      </c>
      <c r="E26" s="24" t="s">
        <v>371</v>
      </c>
      <c r="F26" s="51">
        <v>6187</v>
      </c>
      <c r="G26" s="51">
        <f t="shared" si="0"/>
        <v>0</v>
      </c>
      <c r="H26" s="51">
        <f t="shared" si="1"/>
        <v>6187</v>
      </c>
      <c r="I26" s="52">
        <f t="shared" si="2"/>
        <v>0</v>
      </c>
      <c r="J26" s="62">
        <v>1100731</v>
      </c>
      <c r="K26" s="28">
        <v>44393</v>
      </c>
      <c r="L26" s="48"/>
      <c r="M26" s="46" t="s">
        <v>281</v>
      </c>
      <c r="N26" s="32"/>
      <c r="O26" s="20"/>
      <c r="P26" s="11"/>
      <c r="Q26" s="11"/>
      <c r="R26" s="11"/>
      <c r="S26" s="11"/>
      <c r="T26" s="11"/>
      <c r="U26" s="11">
        <v>5993</v>
      </c>
      <c r="V26" s="11">
        <v>194</v>
      </c>
      <c r="W26" s="11"/>
      <c r="X26" s="11"/>
      <c r="Y26" s="11"/>
      <c r="Z26" s="11"/>
      <c r="AA26" s="11"/>
    </row>
    <row r="27" spans="1:27" ht="64.5">
      <c r="A27" s="49">
        <v>23</v>
      </c>
      <c r="B27" s="48" t="s">
        <v>196</v>
      </c>
      <c r="C27" s="49" t="s">
        <v>193</v>
      </c>
      <c r="D27" s="2" t="s">
        <v>195</v>
      </c>
      <c r="E27" s="48" t="s">
        <v>194</v>
      </c>
      <c r="F27" s="51">
        <v>5000</v>
      </c>
      <c r="G27" s="51">
        <f t="shared" si="0"/>
        <v>0</v>
      </c>
      <c r="H27" s="51">
        <f t="shared" si="1"/>
        <v>5000</v>
      </c>
      <c r="I27" s="52">
        <f t="shared" si="2"/>
        <v>0</v>
      </c>
      <c r="J27" s="62">
        <v>1100530</v>
      </c>
      <c r="K27" s="28">
        <v>44316</v>
      </c>
      <c r="L27" s="48"/>
      <c r="M27" s="46" t="s">
        <v>46</v>
      </c>
      <c r="N27" s="32"/>
      <c r="O27" s="20"/>
      <c r="P27" s="11"/>
      <c r="Q27" s="11"/>
      <c r="R27" s="11"/>
      <c r="S27" s="11">
        <v>5000</v>
      </c>
      <c r="T27" s="11"/>
      <c r="U27" s="11"/>
      <c r="V27" s="11"/>
      <c r="W27" s="11"/>
      <c r="X27" s="11"/>
      <c r="Y27" s="11"/>
      <c r="Z27" s="11"/>
      <c r="AA27" s="11"/>
    </row>
    <row r="28" spans="1:27" ht="64.5">
      <c r="A28" s="49">
        <v>24</v>
      </c>
      <c r="B28" s="48" t="s">
        <v>335</v>
      </c>
      <c r="C28" s="49" t="s">
        <v>193</v>
      </c>
      <c r="D28" s="2" t="s">
        <v>333</v>
      </c>
      <c r="E28" s="48" t="s">
        <v>334</v>
      </c>
      <c r="F28" s="51">
        <v>1000</v>
      </c>
      <c r="G28" s="51">
        <f t="shared" si="0"/>
        <v>0</v>
      </c>
      <c r="H28" s="51">
        <f t="shared" si="1"/>
        <v>1000</v>
      </c>
      <c r="I28" s="52">
        <f t="shared" si="2"/>
        <v>0</v>
      </c>
      <c r="J28" s="62">
        <v>1100731</v>
      </c>
      <c r="K28" s="28"/>
      <c r="L28" s="48"/>
      <c r="M28" s="46" t="s">
        <v>46</v>
      </c>
      <c r="N28" s="32"/>
      <c r="O28" s="20"/>
      <c r="P28" s="11"/>
      <c r="Q28" s="11"/>
      <c r="R28" s="11"/>
      <c r="S28" s="11"/>
      <c r="T28" s="11"/>
      <c r="U28" s="11">
        <v>1000</v>
      </c>
      <c r="V28" s="11"/>
      <c r="W28" s="11"/>
      <c r="X28" s="11"/>
      <c r="Y28" s="11"/>
      <c r="Z28" s="11"/>
      <c r="AA28" s="11"/>
    </row>
    <row r="29" spans="1:27" ht="291">
      <c r="A29" s="49">
        <v>25</v>
      </c>
      <c r="B29" s="48" t="s">
        <v>374</v>
      </c>
      <c r="C29" s="49" t="s">
        <v>352</v>
      </c>
      <c r="D29" s="2" t="s">
        <v>353</v>
      </c>
      <c r="E29" s="48" t="s">
        <v>354</v>
      </c>
      <c r="F29" s="51">
        <v>233000</v>
      </c>
      <c r="G29" s="51">
        <f t="shared" si="0"/>
        <v>86123</v>
      </c>
      <c r="H29" s="51">
        <f t="shared" si="1"/>
        <v>233000</v>
      </c>
      <c r="I29" s="52">
        <f t="shared" si="2"/>
        <v>0</v>
      </c>
      <c r="J29" s="62" t="s">
        <v>62</v>
      </c>
      <c r="K29" s="28">
        <v>44412</v>
      </c>
      <c r="L29" s="48"/>
      <c r="M29" s="46" t="s">
        <v>46</v>
      </c>
      <c r="N29" s="32"/>
      <c r="O29" s="20"/>
      <c r="P29" s="11"/>
      <c r="Q29" s="11"/>
      <c r="R29" s="11"/>
      <c r="S29" s="11"/>
      <c r="T29" s="11"/>
      <c r="U29" s="11">
        <v>85405</v>
      </c>
      <c r="V29" s="11">
        <v>61472</v>
      </c>
      <c r="W29" s="11">
        <v>86123</v>
      </c>
      <c r="X29" s="11"/>
      <c r="Y29" s="11"/>
      <c r="Z29" s="11"/>
      <c r="AA29" s="11"/>
    </row>
    <row r="30" spans="1:27" ht="162">
      <c r="A30" s="49">
        <v>26</v>
      </c>
      <c r="B30" s="48" t="s">
        <v>263</v>
      </c>
      <c r="C30" s="49" t="s">
        <v>260</v>
      </c>
      <c r="D30" s="2" t="s">
        <v>261</v>
      </c>
      <c r="E30" s="48" t="s">
        <v>262</v>
      </c>
      <c r="F30" s="51">
        <f>102927</f>
        <v>102927</v>
      </c>
      <c r="G30" s="51">
        <f t="shared" si="0"/>
        <v>16175</v>
      </c>
      <c r="H30" s="51">
        <f t="shared" si="1"/>
        <v>102927</v>
      </c>
      <c r="I30" s="52">
        <f t="shared" si="2"/>
        <v>0</v>
      </c>
      <c r="J30" s="62"/>
      <c r="K30" s="28">
        <v>44410</v>
      </c>
      <c r="L30" s="48"/>
      <c r="M30" s="46" t="s">
        <v>46</v>
      </c>
      <c r="N30" s="32"/>
      <c r="O30" s="20"/>
      <c r="P30" s="11"/>
      <c r="Q30" s="11"/>
      <c r="R30" s="11"/>
      <c r="S30" s="11"/>
      <c r="T30" s="11">
        <v>30878</v>
      </c>
      <c r="U30" s="11">
        <v>41170</v>
      </c>
      <c r="V30" s="11">
        <v>14704</v>
      </c>
      <c r="W30" s="11">
        <v>16175</v>
      </c>
      <c r="X30" s="11"/>
      <c r="Y30" s="11"/>
      <c r="Z30" s="11"/>
      <c r="AA30" s="11"/>
    </row>
    <row r="31" spans="1:27" ht="162">
      <c r="A31" s="49">
        <v>27</v>
      </c>
      <c r="B31" s="48" t="s">
        <v>249</v>
      </c>
      <c r="C31" s="49" t="s">
        <v>212</v>
      </c>
      <c r="D31" s="2" t="s">
        <v>213</v>
      </c>
      <c r="E31" s="48" t="s">
        <v>214</v>
      </c>
      <c r="F31" s="51">
        <v>50000</v>
      </c>
      <c r="G31" s="51">
        <f t="shared" si="0"/>
        <v>0</v>
      </c>
      <c r="H31" s="51">
        <f t="shared" si="1"/>
        <v>0</v>
      </c>
      <c r="I31" s="52">
        <f t="shared" si="2"/>
        <v>50000</v>
      </c>
      <c r="J31" s="62">
        <v>1100731</v>
      </c>
      <c r="K31" s="28"/>
      <c r="L31" s="48"/>
      <c r="M31" s="46" t="s">
        <v>47</v>
      </c>
      <c r="N31" s="32"/>
      <c r="O31" s="20"/>
      <c r="P31" s="11"/>
      <c r="Q31" s="11"/>
      <c r="R31" s="11"/>
      <c r="S31" s="11"/>
      <c r="T31" s="11"/>
      <c r="U31" s="11"/>
      <c r="V31" s="11"/>
      <c r="W31" s="11"/>
      <c r="X31" s="11"/>
      <c r="Y31" s="11"/>
      <c r="Z31" s="11"/>
      <c r="AA31" s="11"/>
    </row>
    <row r="32" spans="1:27" ht="90" customHeight="1">
      <c r="A32" s="49">
        <v>28</v>
      </c>
      <c r="B32" s="101" t="s">
        <v>272</v>
      </c>
      <c r="C32" s="49" t="s">
        <v>228</v>
      </c>
      <c r="D32" s="2" t="s">
        <v>268</v>
      </c>
      <c r="E32" s="48" t="s">
        <v>230</v>
      </c>
      <c r="F32" s="51">
        <v>30000</v>
      </c>
      <c r="G32" s="51">
        <f t="shared" si="0"/>
        <v>10231</v>
      </c>
      <c r="H32" s="51">
        <f t="shared" si="1"/>
        <v>30000</v>
      </c>
      <c r="I32" s="52">
        <f t="shared" si="2"/>
        <v>0</v>
      </c>
      <c r="J32" s="62" t="s">
        <v>62</v>
      </c>
      <c r="K32" s="28">
        <v>44410</v>
      </c>
      <c r="L32" s="48"/>
      <c r="M32" s="46" t="s">
        <v>46</v>
      </c>
      <c r="N32" s="32"/>
      <c r="O32" s="20"/>
      <c r="P32" s="11"/>
      <c r="Q32" s="11"/>
      <c r="R32" s="11"/>
      <c r="S32" s="11">
        <v>17369</v>
      </c>
      <c r="T32" s="11">
        <v>2400</v>
      </c>
      <c r="U32" s="11"/>
      <c r="V32" s="11"/>
      <c r="W32" s="11">
        <v>10231</v>
      </c>
      <c r="X32" s="11"/>
      <c r="Y32" s="11"/>
      <c r="Z32" s="11"/>
      <c r="AA32" s="11"/>
    </row>
    <row r="33" spans="1:27" ht="90" customHeight="1">
      <c r="A33" s="49">
        <v>29</v>
      </c>
      <c r="B33" s="103"/>
      <c r="C33" s="49" t="s">
        <v>228</v>
      </c>
      <c r="D33" s="2" t="s">
        <v>269</v>
      </c>
      <c r="E33" s="48" t="s">
        <v>230</v>
      </c>
      <c r="F33" s="51">
        <v>30000</v>
      </c>
      <c r="G33" s="51">
        <f t="shared" si="0"/>
        <v>0</v>
      </c>
      <c r="H33" s="51">
        <f t="shared" si="1"/>
        <v>30000</v>
      </c>
      <c r="I33" s="52">
        <f t="shared" si="2"/>
        <v>0</v>
      </c>
      <c r="J33" s="62" t="s">
        <v>62</v>
      </c>
      <c r="K33" s="28">
        <v>44410</v>
      </c>
      <c r="L33" s="48"/>
      <c r="M33" s="46" t="s">
        <v>47</v>
      </c>
      <c r="N33" s="32"/>
      <c r="O33" s="20"/>
      <c r="P33" s="11"/>
      <c r="Q33" s="11"/>
      <c r="R33" s="11"/>
      <c r="S33" s="11"/>
      <c r="T33" s="11">
        <v>30000</v>
      </c>
      <c r="U33" s="11"/>
      <c r="V33" s="11"/>
      <c r="W33" s="11"/>
      <c r="X33" s="11"/>
      <c r="Y33" s="11"/>
      <c r="Z33" s="11"/>
      <c r="AA33" s="11"/>
    </row>
    <row r="34" spans="1:27" ht="90" customHeight="1">
      <c r="A34" s="49">
        <v>30</v>
      </c>
      <c r="B34" s="103"/>
      <c r="C34" s="49" t="s">
        <v>228</v>
      </c>
      <c r="D34" s="2" t="s">
        <v>270</v>
      </c>
      <c r="E34" s="48" t="s">
        <v>230</v>
      </c>
      <c r="F34" s="51">
        <v>45000</v>
      </c>
      <c r="G34" s="51">
        <f t="shared" si="0"/>
        <v>6127</v>
      </c>
      <c r="H34" s="51">
        <f t="shared" si="1"/>
        <v>45000</v>
      </c>
      <c r="I34" s="52">
        <f t="shared" si="2"/>
        <v>0</v>
      </c>
      <c r="J34" s="62" t="s">
        <v>62</v>
      </c>
      <c r="K34" s="28">
        <v>44410</v>
      </c>
      <c r="L34" s="48"/>
      <c r="M34" s="46" t="s">
        <v>273</v>
      </c>
      <c r="N34" s="32"/>
      <c r="O34" s="20"/>
      <c r="P34" s="11"/>
      <c r="Q34" s="11"/>
      <c r="R34" s="11"/>
      <c r="S34" s="11"/>
      <c r="T34" s="11">
        <v>38873</v>
      </c>
      <c r="U34" s="11"/>
      <c r="V34" s="11"/>
      <c r="W34" s="11">
        <v>6127</v>
      </c>
      <c r="X34" s="11"/>
      <c r="Y34" s="11"/>
      <c r="Z34" s="11"/>
      <c r="AA34" s="11"/>
    </row>
    <row r="35" spans="1:27" ht="90" customHeight="1">
      <c r="A35" s="49">
        <v>31</v>
      </c>
      <c r="B35" s="96"/>
      <c r="C35" s="49" t="s">
        <v>228</v>
      </c>
      <c r="D35" s="2" t="s">
        <v>271</v>
      </c>
      <c r="E35" s="48" t="s">
        <v>230</v>
      </c>
      <c r="F35" s="51">
        <v>20000</v>
      </c>
      <c r="G35" s="51">
        <f t="shared" si="0"/>
        <v>0</v>
      </c>
      <c r="H35" s="51">
        <f t="shared" si="1"/>
        <v>20000</v>
      </c>
      <c r="I35" s="52">
        <f t="shared" si="2"/>
        <v>0</v>
      </c>
      <c r="J35" s="62" t="s">
        <v>62</v>
      </c>
      <c r="K35" s="28">
        <v>44410</v>
      </c>
      <c r="L35" s="48"/>
      <c r="M35" s="46" t="s">
        <v>45</v>
      </c>
      <c r="N35" s="32"/>
      <c r="O35" s="20"/>
      <c r="P35" s="11"/>
      <c r="Q35" s="11"/>
      <c r="R35" s="11"/>
      <c r="S35" s="11"/>
      <c r="T35" s="11"/>
      <c r="U35" s="11">
        <v>1200</v>
      </c>
      <c r="V35" s="11">
        <v>18800</v>
      </c>
      <c r="W35" s="11"/>
      <c r="X35" s="11"/>
      <c r="Y35" s="11"/>
      <c r="Z35" s="11"/>
      <c r="AA35" s="11"/>
    </row>
    <row r="36" spans="1:27" ht="129">
      <c r="A36" s="49">
        <v>32</v>
      </c>
      <c r="B36" s="48" t="s">
        <v>245</v>
      </c>
      <c r="C36" s="49" t="s">
        <v>228</v>
      </c>
      <c r="D36" s="2" t="s">
        <v>243</v>
      </c>
      <c r="E36" s="48" t="s">
        <v>244</v>
      </c>
      <c r="F36" s="51">
        <v>13969</v>
      </c>
      <c r="G36" s="51">
        <f t="shared" si="0"/>
        <v>1103</v>
      </c>
      <c r="H36" s="51">
        <f t="shared" si="1"/>
        <v>13969</v>
      </c>
      <c r="I36" s="52">
        <f t="shared" si="2"/>
        <v>0</v>
      </c>
      <c r="J36" s="62">
        <v>1100731</v>
      </c>
      <c r="K36" s="28">
        <v>44410</v>
      </c>
      <c r="L36" s="48"/>
      <c r="M36" s="46" t="s">
        <v>46</v>
      </c>
      <c r="N36" s="32"/>
      <c r="O36" s="20"/>
      <c r="P36" s="11"/>
      <c r="Q36" s="11"/>
      <c r="R36" s="11"/>
      <c r="S36" s="11"/>
      <c r="T36" s="11">
        <v>4411</v>
      </c>
      <c r="U36" s="11">
        <v>5882</v>
      </c>
      <c r="V36" s="11">
        <v>2573</v>
      </c>
      <c r="W36" s="11">
        <v>1103</v>
      </c>
      <c r="X36" s="11"/>
      <c r="Y36" s="11"/>
      <c r="Z36" s="11"/>
      <c r="AA36" s="11"/>
    </row>
    <row r="37" spans="1:27" ht="210">
      <c r="A37" s="49">
        <v>33</v>
      </c>
      <c r="B37" s="48" t="s">
        <v>206</v>
      </c>
      <c r="C37" s="49" t="s">
        <v>180</v>
      </c>
      <c r="D37" s="2" t="s">
        <v>181</v>
      </c>
      <c r="E37" s="48" t="s">
        <v>182</v>
      </c>
      <c r="F37" s="51">
        <v>99300</v>
      </c>
      <c r="G37" s="51">
        <f t="shared" si="0"/>
        <v>0</v>
      </c>
      <c r="H37" s="51">
        <f t="shared" si="1"/>
        <v>99300</v>
      </c>
      <c r="I37" s="52">
        <f t="shared" si="2"/>
        <v>0</v>
      </c>
      <c r="J37" s="56" t="s">
        <v>183</v>
      </c>
      <c r="K37" s="28">
        <v>44253</v>
      </c>
      <c r="L37" s="48"/>
      <c r="M37" s="46" t="s">
        <v>46</v>
      </c>
      <c r="N37" s="32"/>
      <c r="O37" s="20"/>
      <c r="P37" s="11"/>
      <c r="Q37" s="11">
        <v>99300</v>
      </c>
      <c r="R37" s="11"/>
      <c r="S37" s="11"/>
      <c r="T37" s="11"/>
      <c r="U37" s="11"/>
      <c r="V37" s="11"/>
      <c r="W37" s="11"/>
      <c r="X37" s="11"/>
      <c r="Y37" s="11"/>
      <c r="Z37" s="11"/>
      <c r="AA37" s="11"/>
    </row>
    <row r="38" spans="1:27" ht="48">
      <c r="A38" s="49">
        <v>34</v>
      </c>
      <c r="B38" s="48" t="s">
        <v>318</v>
      </c>
      <c r="C38" s="49" t="s">
        <v>314</v>
      </c>
      <c r="D38" s="2" t="s">
        <v>315</v>
      </c>
      <c r="E38" s="48" t="s">
        <v>316</v>
      </c>
      <c r="F38" s="51">
        <v>2000</v>
      </c>
      <c r="G38" s="51">
        <f t="shared" si="0"/>
        <v>0</v>
      </c>
      <c r="H38" s="51">
        <f t="shared" si="1"/>
        <v>2000</v>
      </c>
      <c r="I38" s="52">
        <f t="shared" si="2"/>
        <v>0</v>
      </c>
      <c r="J38" s="56" t="s">
        <v>317</v>
      </c>
      <c r="K38" s="28"/>
      <c r="L38" s="48"/>
      <c r="M38" s="46" t="s">
        <v>51</v>
      </c>
      <c r="N38" s="32"/>
      <c r="O38" s="20"/>
      <c r="P38" s="11"/>
      <c r="Q38" s="11"/>
      <c r="R38" s="11"/>
      <c r="S38" s="11"/>
      <c r="T38" s="11"/>
      <c r="U38" s="11"/>
      <c r="V38" s="11">
        <v>2000</v>
      </c>
      <c r="W38" s="11"/>
      <c r="X38" s="11"/>
      <c r="Y38" s="11"/>
      <c r="Z38" s="11"/>
      <c r="AA38" s="11"/>
    </row>
    <row r="39" spans="1:27" ht="64.5">
      <c r="A39" s="49">
        <v>35</v>
      </c>
      <c r="B39" s="48" t="s">
        <v>410</v>
      </c>
      <c r="C39" s="49" t="s">
        <v>406</v>
      </c>
      <c r="D39" s="2" t="s">
        <v>407</v>
      </c>
      <c r="E39" s="48" t="s">
        <v>408</v>
      </c>
      <c r="F39" s="51">
        <v>34739</v>
      </c>
      <c r="G39" s="51">
        <f>W39</f>
        <v>0</v>
      </c>
      <c r="H39" s="51">
        <f>SUM(P39:AA39)</f>
        <v>0</v>
      </c>
      <c r="I39" s="52">
        <f>F39-H39</f>
        <v>34739</v>
      </c>
      <c r="J39" s="54" t="s">
        <v>409</v>
      </c>
      <c r="K39" s="28"/>
      <c r="L39" s="48"/>
      <c r="M39" s="46" t="s">
        <v>44</v>
      </c>
      <c r="N39" s="32"/>
      <c r="O39" s="20"/>
      <c r="P39" s="11"/>
      <c r="Q39" s="11"/>
      <c r="R39" s="11"/>
      <c r="S39" s="11"/>
      <c r="T39" s="11"/>
      <c r="U39" s="11"/>
      <c r="V39" s="11"/>
      <c r="W39" s="11"/>
      <c r="X39" s="11"/>
      <c r="Y39" s="11"/>
      <c r="Z39" s="11"/>
      <c r="AA39" s="11"/>
    </row>
    <row r="40" spans="1:27" ht="226.5">
      <c r="A40" s="49">
        <v>36</v>
      </c>
      <c r="B40" s="48" t="s">
        <v>169</v>
      </c>
      <c r="C40" s="49" t="s">
        <v>166</v>
      </c>
      <c r="D40" s="2" t="s">
        <v>167</v>
      </c>
      <c r="E40" s="48" t="s">
        <v>168</v>
      </c>
      <c r="F40" s="51">
        <v>14679</v>
      </c>
      <c r="G40" s="51">
        <f t="shared" si="0"/>
        <v>0</v>
      </c>
      <c r="H40" s="51">
        <f t="shared" si="1"/>
        <v>14679</v>
      </c>
      <c r="I40" s="52">
        <f t="shared" si="2"/>
        <v>0</v>
      </c>
      <c r="J40" s="56"/>
      <c r="K40" s="28"/>
      <c r="L40" s="48"/>
      <c r="M40" s="46" t="s">
        <v>127</v>
      </c>
      <c r="N40" s="32"/>
      <c r="O40" s="20"/>
      <c r="P40" s="11"/>
      <c r="Q40" s="11">
        <v>14679</v>
      </c>
      <c r="R40" s="11"/>
      <c r="S40" s="11"/>
      <c r="T40" s="11"/>
      <c r="U40" s="11"/>
      <c r="V40" s="11"/>
      <c r="W40" s="11"/>
      <c r="X40" s="11"/>
      <c r="Y40" s="11"/>
      <c r="Z40" s="11"/>
      <c r="AA40" s="11"/>
    </row>
    <row r="41" spans="1:27" ht="210">
      <c r="A41" s="49">
        <v>37</v>
      </c>
      <c r="B41" s="48" t="s">
        <v>126</v>
      </c>
      <c r="C41" s="49" t="s">
        <v>123</v>
      </c>
      <c r="D41" s="2" t="s">
        <v>124</v>
      </c>
      <c r="E41" s="48" t="s">
        <v>125</v>
      </c>
      <c r="F41" s="51">
        <f>17498+4550000+356504</f>
        <v>4924002</v>
      </c>
      <c r="G41" s="51">
        <f t="shared" si="0"/>
        <v>0</v>
      </c>
      <c r="H41" s="51">
        <f t="shared" si="1"/>
        <v>4924002</v>
      </c>
      <c r="I41" s="52">
        <f t="shared" si="2"/>
        <v>0</v>
      </c>
      <c r="J41" s="56"/>
      <c r="K41" s="28"/>
      <c r="L41" s="48" t="s">
        <v>149</v>
      </c>
      <c r="M41" s="46" t="s">
        <v>127</v>
      </c>
      <c r="N41" s="32"/>
      <c r="O41" s="20"/>
      <c r="P41" s="11"/>
      <c r="Q41" s="11"/>
      <c r="R41" s="11"/>
      <c r="S41" s="11">
        <v>4550000</v>
      </c>
      <c r="T41" s="11"/>
      <c r="U41" s="11">
        <v>374002</v>
      </c>
      <c r="V41" s="11"/>
      <c r="W41" s="11"/>
      <c r="X41" s="11"/>
      <c r="Y41" s="11"/>
      <c r="Z41" s="11"/>
      <c r="AA41" s="11"/>
    </row>
    <row r="42" spans="1:39" ht="48">
      <c r="A42" s="49">
        <v>38</v>
      </c>
      <c r="B42" s="48" t="s">
        <v>48</v>
      </c>
      <c r="C42" s="49" t="s">
        <v>131</v>
      </c>
      <c r="D42" s="2" t="s">
        <v>132</v>
      </c>
      <c r="E42" s="48" t="s">
        <v>366</v>
      </c>
      <c r="F42" s="51">
        <f>SUM(AB42:AM42)</f>
        <v>2466702</v>
      </c>
      <c r="G42" s="51">
        <f t="shared" si="0"/>
        <v>268103</v>
      </c>
      <c r="H42" s="51">
        <f>SUM(P42:AA42)</f>
        <v>2451206</v>
      </c>
      <c r="I42" s="52">
        <f t="shared" si="2"/>
        <v>15496</v>
      </c>
      <c r="J42" s="13">
        <v>10912</v>
      </c>
      <c r="K42" s="28"/>
      <c r="L42" s="48" t="s">
        <v>129</v>
      </c>
      <c r="M42" s="46" t="s">
        <v>49</v>
      </c>
      <c r="N42" s="9"/>
      <c r="O42" s="20"/>
      <c r="P42" s="11">
        <v>574485</v>
      </c>
      <c r="Q42" s="11">
        <v>268103</v>
      </c>
      <c r="R42" s="11">
        <v>268103</v>
      </c>
      <c r="S42" s="11">
        <v>268103</v>
      </c>
      <c r="T42" s="11">
        <v>268103</v>
      </c>
      <c r="U42" s="11">
        <v>268103</v>
      </c>
      <c r="V42" s="11">
        <v>268103</v>
      </c>
      <c r="W42" s="11">
        <v>268103</v>
      </c>
      <c r="X42" s="11"/>
      <c r="Y42" s="11"/>
      <c r="Z42" s="11"/>
      <c r="AA42" s="11"/>
      <c r="AB42" s="45">
        <v>314130</v>
      </c>
      <c r="AC42" s="45">
        <v>275851</v>
      </c>
      <c r="AD42" s="45">
        <v>268103</v>
      </c>
      <c r="AE42" s="45">
        <v>268103</v>
      </c>
      <c r="AF42" s="45">
        <v>268103</v>
      </c>
      <c r="AG42" s="45">
        <v>268103</v>
      </c>
      <c r="AH42" s="45">
        <v>268103</v>
      </c>
      <c r="AI42" s="45">
        <v>268103</v>
      </c>
      <c r="AJ42" s="45">
        <v>268103</v>
      </c>
      <c r="AK42" s="45"/>
      <c r="AL42" s="45"/>
      <c r="AM42" s="45"/>
    </row>
    <row r="43" spans="1:39" ht="48">
      <c r="A43" s="49">
        <v>39</v>
      </c>
      <c r="B43" s="48" t="s">
        <v>50</v>
      </c>
      <c r="C43" s="49" t="s">
        <v>133</v>
      </c>
      <c r="D43" s="2" t="s">
        <v>134</v>
      </c>
      <c r="E43" s="48" t="s">
        <v>152</v>
      </c>
      <c r="F43" s="51">
        <f>SUM(AB43:AM43)</f>
        <v>333500</v>
      </c>
      <c r="G43" s="51">
        <f t="shared" si="0"/>
        <v>0</v>
      </c>
      <c r="H43" s="51">
        <f t="shared" si="1"/>
        <v>133500</v>
      </c>
      <c r="I43" s="52">
        <f t="shared" si="2"/>
        <v>200000</v>
      </c>
      <c r="J43" s="13">
        <v>10912</v>
      </c>
      <c r="K43" s="28"/>
      <c r="L43" s="48"/>
      <c r="M43" s="46" t="s">
        <v>49</v>
      </c>
      <c r="N43" s="9"/>
      <c r="O43" s="20"/>
      <c r="P43" s="11"/>
      <c r="Q43" s="11"/>
      <c r="R43" s="11">
        <v>133500</v>
      </c>
      <c r="S43" s="11"/>
      <c r="T43" s="11"/>
      <c r="U43" s="11"/>
      <c r="V43" s="11"/>
      <c r="W43" s="11"/>
      <c r="X43" s="11"/>
      <c r="Y43" s="11"/>
      <c r="Z43" s="11"/>
      <c r="AA43" s="11"/>
      <c r="AB43" s="45"/>
      <c r="AC43" s="45">
        <v>200000</v>
      </c>
      <c r="AD43" s="45"/>
      <c r="AE43" s="45"/>
      <c r="AF43" s="45"/>
      <c r="AG43" s="45"/>
      <c r="AH43" s="45"/>
      <c r="AI43" s="45"/>
      <c r="AJ43" s="45">
        <v>133500</v>
      </c>
      <c r="AK43" s="45"/>
      <c r="AL43" s="45"/>
      <c r="AM43" s="45"/>
    </row>
    <row r="44" spans="1:39" ht="48">
      <c r="A44" s="49">
        <v>40</v>
      </c>
      <c r="B44" s="48" t="s">
        <v>50</v>
      </c>
      <c r="C44" s="49" t="s">
        <v>136</v>
      </c>
      <c r="D44" s="2" t="s">
        <v>135</v>
      </c>
      <c r="E44" s="48" t="s">
        <v>366</v>
      </c>
      <c r="F44" s="51">
        <f>SUM(AB44:AM44)</f>
        <v>838580</v>
      </c>
      <c r="G44" s="51">
        <f t="shared" si="0"/>
        <v>0</v>
      </c>
      <c r="H44" s="51">
        <f t="shared" si="1"/>
        <v>838580</v>
      </c>
      <c r="I44" s="52">
        <f t="shared" si="2"/>
        <v>0</v>
      </c>
      <c r="J44" s="13">
        <v>10912</v>
      </c>
      <c r="K44" s="28"/>
      <c r="L44" s="48" t="s">
        <v>130</v>
      </c>
      <c r="M44" s="46" t="s">
        <v>49</v>
      </c>
      <c r="N44" s="9"/>
      <c r="O44" s="20"/>
      <c r="P44" s="11">
        <v>246505</v>
      </c>
      <c r="Q44" s="11"/>
      <c r="R44" s="11"/>
      <c r="S44" s="11">
        <v>409575</v>
      </c>
      <c r="T44" s="11">
        <v>182500</v>
      </c>
      <c r="U44" s="11"/>
      <c r="V44" s="11"/>
      <c r="W44" s="11"/>
      <c r="X44" s="11"/>
      <c r="Y44" s="11"/>
      <c r="Z44" s="11"/>
      <c r="AA44" s="11"/>
      <c r="AB44" s="45">
        <v>248015</v>
      </c>
      <c r="AC44" s="45"/>
      <c r="AD44" s="45"/>
      <c r="AE44" s="45"/>
      <c r="AF44" s="45">
        <v>408065</v>
      </c>
      <c r="AG44" s="45">
        <v>182500</v>
      </c>
      <c r="AH44" s="45"/>
      <c r="AI44" s="45"/>
      <c r="AJ44" s="45"/>
      <c r="AK44" s="45"/>
      <c r="AL44" s="45"/>
      <c r="AM44" s="45"/>
    </row>
    <row r="45" spans="1:39" ht="81">
      <c r="A45" s="49">
        <v>41</v>
      </c>
      <c r="B45" s="48" t="s">
        <v>368</v>
      </c>
      <c r="C45" s="49" t="s">
        <v>364</v>
      </c>
      <c r="D45" s="2" t="s">
        <v>365</v>
      </c>
      <c r="E45" s="48" t="s">
        <v>367</v>
      </c>
      <c r="F45" s="51">
        <v>799000</v>
      </c>
      <c r="G45" s="51">
        <f t="shared" si="0"/>
        <v>0</v>
      </c>
      <c r="H45" s="51">
        <f t="shared" si="1"/>
        <v>799000</v>
      </c>
      <c r="I45" s="52">
        <f t="shared" si="2"/>
        <v>0</v>
      </c>
      <c r="J45" s="13">
        <v>1100930</v>
      </c>
      <c r="K45" s="28">
        <v>44389</v>
      </c>
      <c r="L45" s="48"/>
      <c r="M45" s="46" t="s">
        <v>127</v>
      </c>
      <c r="N45" s="9"/>
      <c r="O45" s="20"/>
      <c r="P45" s="11"/>
      <c r="Q45" s="11"/>
      <c r="R45" s="11"/>
      <c r="S45" s="11"/>
      <c r="T45" s="11"/>
      <c r="U45" s="11"/>
      <c r="V45" s="11">
        <v>799000</v>
      </c>
      <c r="W45" s="11"/>
      <c r="X45" s="11"/>
      <c r="Y45" s="11"/>
      <c r="Z45" s="11"/>
      <c r="AA45" s="11"/>
      <c r="AB45" s="45"/>
      <c r="AC45" s="45"/>
      <c r="AD45" s="45"/>
      <c r="AE45" s="45"/>
      <c r="AF45" s="45"/>
      <c r="AG45" s="45"/>
      <c r="AH45" s="45"/>
      <c r="AI45" s="45"/>
      <c r="AJ45" s="45"/>
      <c r="AK45" s="45"/>
      <c r="AL45" s="45"/>
      <c r="AM45" s="45"/>
    </row>
    <row r="46" spans="1:39" ht="96.75">
      <c r="A46" s="49">
        <v>42</v>
      </c>
      <c r="B46" s="48" t="s">
        <v>393</v>
      </c>
      <c r="C46" s="49" t="s">
        <v>390</v>
      </c>
      <c r="D46" s="2" t="s">
        <v>391</v>
      </c>
      <c r="E46" s="48" t="s">
        <v>392</v>
      </c>
      <c r="F46" s="51">
        <v>10000</v>
      </c>
      <c r="G46" s="51">
        <f t="shared" si="0"/>
        <v>0</v>
      </c>
      <c r="H46" s="51">
        <f t="shared" si="1"/>
        <v>0</v>
      </c>
      <c r="I46" s="52">
        <f t="shared" si="2"/>
        <v>10000</v>
      </c>
      <c r="J46" s="13"/>
      <c r="K46" s="28"/>
      <c r="L46" s="48"/>
      <c r="M46" s="46" t="s">
        <v>47</v>
      </c>
      <c r="N46" s="9"/>
      <c r="O46" s="20"/>
      <c r="P46" s="11"/>
      <c r="Q46" s="11"/>
      <c r="R46" s="11"/>
      <c r="S46" s="11"/>
      <c r="T46" s="11"/>
      <c r="U46" s="11"/>
      <c r="V46" s="11"/>
      <c r="W46" s="11"/>
      <c r="X46" s="11"/>
      <c r="Y46" s="11"/>
      <c r="Z46" s="11"/>
      <c r="AA46" s="11"/>
      <c r="AB46" s="45"/>
      <c r="AC46" s="45"/>
      <c r="AD46" s="45"/>
      <c r="AE46" s="45"/>
      <c r="AF46" s="45"/>
      <c r="AG46" s="45"/>
      <c r="AH46" s="45"/>
      <c r="AI46" s="45"/>
      <c r="AJ46" s="45"/>
      <c r="AK46" s="45"/>
      <c r="AL46" s="45"/>
      <c r="AM46" s="45"/>
    </row>
    <row r="47" spans="1:39" ht="113.25">
      <c r="A47" s="49">
        <v>43</v>
      </c>
      <c r="B47" s="48" t="s">
        <v>259</v>
      </c>
      <c r="C47" s="49" t="s">
        <v>256</v>
      </c>
      <c r="D47" s="2" t="s">
        <v>257</v>
      </c>
      <c r="E47" s="48" t="s">
        <v>258</v>
      </c>
      <c r="F47" s="51">
        <v>10000</v>
      </c>
      <c r="G47" s="51">
        <f t="shared" si="0"/>
        <v>0</v>
      </c>
      <c r="H47" s="51">
        <f t="shared" si="1"/>
        <v>10000</v>
      </c>
      <c r="I47" s="52">
        <f t="shared" si="2"/>
        <v>0</v>
      </c>
      <c r="J47" s="13"/>
      <c r="K47" s="28"/>
      <c r="L47" s="48"/>
      <c r="M47" s="46" t="s">
        <v>127</v>
      </c>
      <c r="N47" s="9"/>
      <c r="O47" s="20"/>
      <c r="P47" s="11"/>
      <c r="Q47" s="11"/>
      <c r="R47" s="11"/>
      <c r="S47" s="11"/>
      <c r="T47" s="11"/>
      <c r="U47" s="11"/>
      <c r="V47" s="11">
        <v>10000</v>
      </c>
      <c r="W47" s="11"/>
      <c r="X47" s="11"/>
      <c r="Y47" s="11"/>
      <c r="Z47" s="11"/>
      <c r="AA47" s="11"/>
      <c r="AB47" s="45"/>
      <c r="AC47" s="45"/>
      <c r="AD47" s="45"/>
      <c r="AE47" s="45"/>
      <c r="AF47" s="45"/>
      <c r="AG47" s="45"/>
      <c r="AH47" s="45"/>
      <c r="AI47" s="45"/>
      <c r="AJ47" s="45"/>
      <c r="AK47" s="45"/>
      <c r="AL47" s="45"/>
      <c r="AM47" s="45"/>
    </row>
    <row r="48" spans="1:39" ht="81">
      <c r="A48" s="49">
        <v>44</v>
      </c>
      <c r="B48" s="48" t="s">
        <v>68</v>
      </c>
      <c r="C48" s="49" t="s">
        <v>64</v>
      </c>
      <c r="D48" s="2" t="s">
        <v>65</v>
      </c>
      <c r="E48" s="48" t="s">
        <v>66</v>
      </c>
      <c r="F48" s="51">
        <v>100000</v>
      </c>
      <c r="G48" s="51">
        <f t="shared" si="0"/>
        <v>0</v>
      </c>
      <c r="H48" s="51">
        <f t="shared" si="1"/>
        <v>100000</v>
      </c>
      <c r="I48" s="52">
        <f t="shared" si="2"/>
        <v>0</v>
      </c>
      <c r="J48" s="13">
        <v>11002</v>
      </c>
      <c r="K48" s="28">
        <v>44294</v>
      </c>
      <c r="L48" s="48" t="s">
        <v>150</v>
      </c>
      <c r="M48" s="46" t="s">
        <v>67</v>
      </c>
      <c r="N48" s="9"/>
      <c r="O48" s="20"/>
      <c r="P48" s="11"/>
      <c r="Q48" s="11"/>
      <c r="R48" s="11">
        <v>98000</v>
      </c>
      <c r="S48" s="11">
        <v>2000</v>
      </c>
      <c r="T48" s="11"/>
      <c r="U48" s="11"/>
      <c r="V48" s="11"/>
      <c r="W48" s="11"/>
      <c r="X48" s="11"/>
      <c r="Y48" s="11"/>
      <c r="Z48" s="11"/>
      <c r="AA48" s="11"/>
      <c r="AB48" s="45"/>
      <c r="AC48" s="45"/>
      <c r="AD48" s="45"/>
      <c r="AE48" s="45"/>
      <c r="AF48" s="45"/>
      <c r="AG48" s="45"/>
      <c r="AH48" s="45"/>
      <c r="AI48" s="45"/>
      <c r="AJ48" s="45"/>
      <c r="AK48" s="45"/>
      <c r="AL48" s="45"/>
      <c r="AM48" s="45"/>
    </row>
    <row r="49" spans="1:39" ht="96.75">
      <c r="A49" s="49">
        <v>45</v>
      </c>
      <c r="B49" s="76" t="s">
        <v>363</v>
      </c>
      <c r="C49" s="49" t="s">
        <v>360</v>
      </c>
      <c r="D49" s="2" t="s">
        <v>361</v>
      </c>
      <c r="E49" s="48" t="s">
        <v>362</v>
      </c>
      <c r="F49" s="51">
        <v>60000</v>
      </c>
      <c r="G49" s="51">
        <f t="shared" si="0"/>
        <v>0</v>
      </c>
      <c r="H49" s="51">
        <f t="shared" si="1"/>
        <v>60000</v>
      </c>
      <c r="I49" s="52">
        <f t="shared" si="2"/>
        <v>0</v>
      </c>
      <c r="J49" s="13"/>
      <c r="K49" s="28"/>
      <c r="L49" s="48"/>
      <c r="M49" s="46" t="s">
        <v>49</v>
      </c>
      <c r="N49" s="9"/>
      <c r="O49" s="20"/>
      <c r="P49" s="11"/>
      <c r="Q49" s="11"/>
      <c r="R49" s="11"/>
      <c r="S49" s="11"/>
      <c r="T49" s="11"/>
      <c r="U49" s="11">
        <v>60000</v>
      </c>
      <c r="V49" s="11"/>
      <c r="W49" s="11"/>
      <c r="X49" s="11"/>
      <c r="Y49" s="11"/>
      <c r="Z49" s="11"/>
      <c r="AA49" s="11"/>
      <c r="AB49" s="45"/>
      <c r="AC49" s="45"/>
      <c r="AD49" s="45"/>
      <c r="AE49" s="45"/>
      <c r="AF49" s="45"/>
      <c r="AG49" s="45"/>
      <c r="AH49" s="45"/>
      <c r="AI49" s="45"/>
      <c r="AJ49" s="45"/>
      <c r="AK49" s="45"/>
      <c r="AL49" s="45"/>
      <c r="AM49" s="45"/>
    </row>
    <row r="50" spans="1:39" ht="113.25">
      <c r="A50" s="49">
        <v>46</v>
      </c>
      <c r="B50" s="76" t="s">
        <v>347</v>
      </c>
      <c r="C50" s="49" t="s">
        <v>344</v>
      </c>
      <c r="D50" s="2" t="s">
        <v>345</v>
      </c>
      <c r="E50" s="48" t="s">
        <v>346</v>
      </c>
      <c r="F50" s="51">
        <v>18900</v>
      </c>
      <c r="G50" s="51">
        <f t="shared" si="0"/>
        <v>0</v>
      </c>
      <c r="H50" s="51">
        <f t="shared" si="1"/>
        <v>0</v>
      </c>
      <c r="I50" s="52">
        <f t="shared" si="2"/>
        <v>18900</v>
      </c>
      <c r="J50" s="13" t="s">
        <v>312</v>
      </c>
      <c r="K50" s="28"/>
      <c r="L50" s="48"/>
      <c r="M50" s="46" t="s">
        <v>281</v>
      </c>
      <c r="N50" s="9"/>
      <c r="O50" s="20"/>
      <c r="P50" s="11"/>
      <c r="Q50" s="11"/>
      <c r="R50" s="11"/>
      <c r="S50" s="11"/>
      <c r="T50" s="11"/>
      <c r="U50" s="11"/>
      <c r="V50" s="11"/>
      <c r="W50" s="11"/>
      <c r="X50" s="11"/>
      <c r="Y50" s="11"/>
      <c r="Z50" s="11"/>
      <c r="AA50" s="11"/>
      <c r="AB50" s="45"/>
      <c r="AC50" s="45"/>
      <c r="AD50" s="45"/>
      <c r="AE50" s="45"/>
      <c r="AF50" s="45"/>
      <c r="AG50" s="45"/>
      <c r="AH50" s="45"/>
      <c r="AI50" s="45"/>
      <c r="AJ50" s="45"/>
      <c r="AK50" s="45"/>
      <c r="AL50" s="45"/>
      <c r="AM50" s="45"/>
    </row>
    <row r="51" spans="1:39" ht="64.5">
      <c r="A51" s="49">
        <v>47</v>
      </c>
      <c r="B51" s="76" t="s">
        <v>283</v>
      </c>
      <c r="C51" s="49" t="s">
        <v>278</v>
      </c>
      <c r="D51" s="2" t="s">
        <v>279</v>
      </c>
      <c r="E51" s="48" t="s">
        <v>280</v>
      </c>
      <c r="F51" s="51">
        <v>20000</v>
      </c>
      <c r="G51" s="51">
        <f t="shared" si="0"/>
        <v>0</v>
      </c>
      <c r="H51" s="51">
        <f t="shared" si="1"/>
        <v>0</v>
      </c>
      <c r="I51" s="52">
        <f t="shared" si="2"/>
        <v>20000</v>
      </c>
      <c r="J51" s="13" t="s">
        <v>282</v>
      </c>
      <c r="K51" s="28"/>
      <c r="L51" s="48"/>
      <c r="M51" s="46" t="s">
        <v>281</v>
      </c>
      <c r="N51" s="9"/>
      <c r="O51" s="20"/>
      <c r="P51" s="11"/>
      <c r="Q51" s="11"/>
      <c r="R51" s="11"/>
      <c r="S51" s="11"/>
      <c r="T51" s="11"/>
      <c r="U51" s="11"/>
      <c r="V51" s="11"/>
      <c r="W51" s="11"/>
      <c r="X51" s="11"/>
      <c r="Y51" s="11"/>
      <c r="Z51" s="11"/>
      <c r="AA51" s="11"/>
      <c r="AB51" s="45"/>
      <c r="AC51" s="45"/>
      <c r="AD51" s="45"/>
      <c r="AE51" s="45"/>
      <c r="AF51" s="45"/>
      <c r="AG51" s="45"/>
      <c r="AH51" s="45"/>
      <c r="AI51" s="45"/>
      <c r="AJ51" s="45"/>
      <c r="AK51" s="45"/>
      <c r="AL51" s="45"/>
      <c r="AM51" s="45"/>
    </row>
    <row r="52" spans="1:39" ht="113.25">
      <c r="A52" s="49">
        <v>48</v>
      </c>
      <c r="B52" s="76" t="s">
        <v>385</v>
      </c>
      <c r="C52" s="49" t="s">
        <v>381</v>
      </c>
      <c r="D52" s="2" t="s">
        <v>382</v>
      </c>
      <c r="E52" s="48" t="s">
        <v>383</v>
      </c>
      <c r="F52" s="51">
        <v>7000</v>
      </c>
      <c r="G52" s="51">
        <f t="shared" si="0"/>
        <v>2042</v>
      </c>
      <c r="H52" s="51">
        <f t="shared" si="1"/>
        <v>2042</v>
      </c>
      <c r="I52" s="52">
        <f t="shared" si="2"/>
        <v>4958</v>
      </c>
      <c r="J52" s="13"/>
      <c r="K52" s="28"/>
      <c r="L52" s="48"/>
      <c r="M52" s="46" t="s">
        <v>384</v>
      </c>
      <c r="N52" s="9"/>
      <c r="O52" s="20"/>
      <c r="P52" s="11"/>
      <c r="Q52" s="11"/>
      <c r="R52" s="11"/>
      <c r="S52" s="11"/>
      <c r="T52" s="11"/>
      <c r="U52" s="11"/>
      <c r="V52" s="11"/>
      <c r="W52" s="11">
        <v>2042</v>
      </c>
      <c r="X52" s="11"/>
      <c r="Y52" s="11"/>
      <c r="Z52" s="11"/>
      <c r="AA52" s="11"/>
      <c r="AB52" s="45"/>
      <c r="AC52" s="45"/>
      <c r="AD52" s="45"/>
      <c r="AE52" s="45"/>
      <c r="AF52" s="45"/>
      <c r="AG52" s="45"/>
      <c r="AH52" s="45"/>
      <c r="AI52" s="45"/>
      <c r="AJ52" s="45"/>
      <c r="AK52" s="45"/>
      <c r="AL52" s="45"/>
      <c r="AM52" s="45"/>
    </row>
    <row r="53" spans="1:39" ht="129">
      <c r="A53" s="49">
        <v>49</v>
      </c>
      <c r="B53" s="76" t="s">
        <v>164</v>
      </c>
      <c r="C53" s="49" t="s">
        <v>161</v>
      </c>
      <c r="D53" s="2" t="s">
        <v>160</v>
      </c>
      <c r="E53" s="48" t="s">
        <v>162</v>
      </c>
      <c r="F53" s="51">
        <v>120000</v>
      </c>
      <c r="G53" s="51">
        <f t="shared" si="0"/>
        <v>0</v>
      </c>
      <c r="H53" s="51">
        <f t="shared" si="1"/>
        <v>120000</v>
      </c>
      <c r="I53" s="52">
        <f t="shared" si="2"/>
        <v>0</v>
      </c>
      <c r="J53" s="13" t="s">
        <v>163</v>
      </c>
      <c r="K53" s="28"/>
      <c r="L53" s="48"/>
      <c r="M53" s="46" t="s">
        <v>127</v>
      </c>
      <c r="N53" s="9"/>
      <c r="O53" s="20"/>
      <c r="P53" s="11"/>
      <c r="Q53" s="11">
        <v>120000</v>
      </c>
      <c r="R53" s="11"/>
      <c r="S53" s="11"/>
      <c r="T53" s="11"/>
      <c r="U53" s="11"/>
      <c r="V53" s="11"/>
      <c r="W53" s="11"/>
      <c r="X53" s="11"/>
      <c r="Y53" s="11"/>
      <c r="Z53" s="11"/>
      <c r="AA53" s="11"/>
      <c r="AB53" s="45"/>
      <c r="AC53" s="45"/>
      <c r="AD53" s="45"/>
      <c r="AE53" s="45"/>
      <c r="AF53" s="45"/>
      <c r="AG53" s="45"/>
      <c r="AH53" s="45"/>
      <c r="AI53" s="45"/>
      <c r="AJ53" s="45"/>
      <c r="AK53" s="45"/>
      <c r="AL53" s="45"/>
      <c r="AM53" s="45"/>
    </row>
    <row r="54" spans="1:39" ht="81">
      <c r="A54" s="49">
        <v>50</v>
      </c>
      <c r="B54" s="76" t="s">
        <v>307</v>
      </c>
      <c r="C54" s="49" t="s">
        <v>303</v>
      </c>
      <c r="D54" s="2" t="s">
        <v>304</v>
      </c>
      <c r="E54" s="48" t="s">
        <v>305</v>
      </c>
      <c r="F54" s="51">
        <v>500</v>
      </c>
      <c r="G54" s="51">
        <f t="shared" si="0"/>
        <v>0</v>
      </c>
      <c r="H54" s="51">
        <f t="shared" si="1"/>
        <v>0</v>
      </c>
      <c r="I54" s="52">
        <f t="shared" si="2"/>
        <v>500</v>
      </c>
      <c r="J54" s="13" t="s">
        <v>306</v>
      </c>
      <c r="K54" s="28"/>
      <c r="L54" s="48"/>
      <c r="M54" s="46" t="s">
        <v>241</v>
      </c>
      <c r="N54" s="9"/>
      <c r="O54" s="20"/>
      <c r="P54" s="11"/>
      <c r="Q54" s="11"/>
      <c r="R54" s="11"/>
      <c r="S54" s="11"/>
      <c r="T54" s="11"/>
      <c r="U54" s="11"/>
      <c r="V54" s="11"/>
      <c r="W54" s="11"/>
      <c r="X54" s="11"/>
      <c r="Y54" s="11"/>
      <c r="Z54" s="11"/>
      <c r="AA54" s="11"/>
      <c r="AB54" s="45"/>
      <c r="AC54" s="45"/>
      <c r="AD54" s="45"/>
      <c r="AE54" s="45"/>
      <c r="AF54" s="45"/>
      <c r="AG54" s="45"/>
      <c r="AH54" s="45"/>
      <c r="AI54" s="45"/>
      <c r="AJ54" s="45"/>
      <c r="AK54" s="45"/>
      <c r="AL54" s="45"/>
      <c r="AM54" s="45"/>
    </row>
    <row r="55" spans="1:39" ht="81">
      <c r="A55" s="49">
        <v>51</v>
      </c>
      <c r="B55" s="101" t="s">
        <v>242</v>
      </c>
      <c r="C55" s="49" t="s">
        <v>238</v>
      </c>
      <c r="D55" s="2" t="s">
        <v>239</v>
      </c>
      <c r="E55" s="48" t="s">
        <v>396</v>
      </c>
      <c r="F55" s="51">
        <f>732740+2956</f>
        <v>735696</v>
      </c>
      <c r="G55" s="51">
        <f t="shared" si="0"/>
        <v>0</v>
      </c>
      <c r="H55" s="51">
        <f t="shared" si="1"/>
        <v>735696</v>
      </c>
      <c r="I55" s="52">
        <f t="shared" si="2"/>
        <v>0</v>
      </c>
      <c r="J55" s="13">
        <v>1100731</v>
      </c>
      <c r="K55" s="28"/>
      <c r="L55" s="48"/>
      <c r="M55" s="46" t="s">
        <v>241</v>
      </c>
      <c r="N55" s="9"/>
      <c r="O55" s="20"/>
      <c r="P55" s="11"/>
      <c r="Q55" s="11"/>
      <c r="R55" s="11"/>
      <c r="S55" s="11">
        <v>732740</v>
      </c>
      <c r="T55" s="11"/>
      <c r="U55" s="11"/>
      <c r="V55" s="11">
        <v>2956</v>
      </c>
      <c r="W55" s="11"/>
      <c r="X55" s="11"/>
      <c r="Y55" s="11"/>
      <c r="Z55" s="11"/>
      <c r="AA55" s="11"/>
      <c r="AB55" s="45"/>
      <c r="AC55" s="45"/>
      <c r="AD55" s="45"/>
      <c r="AE55" s="45"/>
      <c r="AF55" s="45"/>
      <c r="AG55" s="45"/>
      <c r="AH55" s="45"/>
      <c r="AI55" s="45"/>
      <c r="AJ55" s="45"/>
      <c r="AK55" s="45"/>
      <c r="AL55" s="45"/>
      <c r="AM55" s="45"/>
    </row>
    <row r="56" spans="1:39" ht="48">
      <c r="A56" s="49">
        <v>52</v>
      </c>
      <c r="B56" s="96"/>
      <c r="C56" s="49" t="s">
        <v>238</v>
      </c>
      <c r="D56" s="2" t="s">
        <v>395</v>
      </c>
      <c r="E56" s="48" t="s">
        <v>397</v>
      </c>
      <c r="F56" s="51">
        <v>108557</v>
      </c>
      <c r="G56" s="51">
        <f t="shared" si="0"/>
        <v>0</v>
      </c>
      <c r="H56" s="51">
        <f t="shared" si="1"/>
        <v>0</v>
      </c>
      <c r="I56" s="52">
        <f t="shared" si="2"/>
        <v>108557</v>
      </c>
      <c r="J56" s="13"/>
      <c r="K56" s="28"/>
      <c r="L56" s="48"/>
      <c r="M56" s="46" t="s">
        <v>47</v>
      </c>
      <c r="N56" s="9"/>
      <c r="O56" s="20"/>
      <c r="P56" s="11"/>
      <c r="Q56" s="11"/>
      <c r="R56" s="11"/>
      <c r="S56" s="11"/>
      <c r="T56" s="11"/>
      <c r="U56" s="11"/>
      <c r="V56" s="11"/>
      <c r="W56" s="11"/>
      <c r="X56" s="11"/>
      <c r="Y56" s="11"/>
      <c r="Z56" s="11"/>
      <c r="AA56" s="11"/>
      <c r="AB56" s="45"/>
      <c r="AC56" s="45"/>
      <c r="AD56" s="45"/>
      <c r="AE56" s="45"/>
      <c r="AF56" s="45"/>
      <c r="AG56" s="45"/>
      <c r="AH56" s="45"/>
      <c r="AI56" s="45"/>
      <c r="AJ56" s="45"/>
      <c r="AK56" s="45"/>
      <c r="AL56" s="45"/>
      <c r="AM56" s="45"/>
    </row>
    <row r="57" spans="1:39" ht="129">
      <c r="A57" s="49">
        <v>53</v>
      </c>
      <c r="B57" s="66" t="s">
        <v>250</v>
      </c>
      <c r="C57" s="49" t="s">
        <v>221</v>
      </c>
      <c r="D57" s="2" t="s">
        <v>222</v>
      </c>
      <c r="E57" s="48" t="s">
        <v>223</v>
      </c>
      <c r="F57" s="51">
        <v>9695</v>
      </c>
      <c r="G57" s="51">
        <f t="shared" si="0"/>
        <v>0</v>
      </c>
      <c r="H57" s="51">
        <f t="shared" si="1"/>
        <v>9695</v>
      </c>
      <c r="I57" s="52">
        <f t="shared" si="2"/>
        <v>0</v>
      </c>
      <c r="J57" s="13"/>
      <c r="K57" s="28"/>
      <c r="L57" s="48"/>
      <c r="M57" s="46" t="s">
        <v>47</v>
      </c>
      <c r="N57" s="9"/>
      <c r="O57" s="20"/>
      <c r="P57" s="11"/>
      <c r="Q57" s="11"/>
      <c r="R57" s="11"/>
      <c r="S57" s="11"/>
      <c r="T57" s="11">
        <v>9695</v>
      </c>
      <c r="U57" s="11"/>
      <c r="V57" s="11"/>
      <c r="W57" s="11"/>
      <c r="X57" s="11"/>
      <c r="Y57" s="11"/>
      <c r="Z57" s="11"/>
      <c r="AA57" s="11"/>
      <c r="AB57" s="45"/>
      <c r="AC57" s="45"/>
      <c r="AD57" s="45"/>
      <c r="AE57" s="45"/>
      <c r="AF57" s="45"/>
      <c r="AG57" s="45"/>
      <c r="AH57" s="45"/>
      <c r="AI57" s="45"/>
      <c r="AJ57" s="45"/>
      <c r="AK57" s="45"/>
      <c r="AL57" s="45"/>
      <c r="AM57" s="45"/>
    </row>
    <row r="58" spans="1:39" ht="113.25">
      <c r="A58" s="49">
        <v>54</v>
      </c>
      <c r="B58" s="66" t="s">
        <v>351</v>
      </c>
      <c r="C58" s="49" t="s">
        <v>348</v>
      </c>
      <c r="D58" s="2" t="s">
        <v>349</v>
      </c>
      <c r="E58" s="48" t="s">
        <v>350</v>
      </c>
      <c r="F58" s="51">
        <v>170176</v>
      </c>
      <c r="G58" s="51">
        <f t="shared" si="0"/>
        <v>0</v>
      </c>
      <c r="H58" s="51">
        <f t="shared" si="1"/>
        <v>170176</v>
      </c>
      <c r="I58" s="52">
        <f t="shared" si="2"/>
        <v>0</v>
      </c>
      <c r="J58" s="13"/>
      <c r="K58" s="28"/>
      <c r="L58" s="48"/>
      <c r="M58" s="46" t="s">
        <v>241</v>
      </c>
      <c r="N58" s="9"/>
      <c r="O58" s="20"/>
      <c r="P58" s="11"/>
      <c r="Q58" s="11"/>
      <c r="R58" s="11"/>
      <c r="S58" s="11"/>
      <c r="T58" s="11"/>
      <c r="U58" s="11">
        <v>170176</v>
      </c>
      <c r="V58" s="11"/>
      <c r="W58" s="11"/>
      <c r="X58" s="11"/>
      <c r="Y58" s="11"/>
      <c r="Z58" s="11"/>
      <c r="AA58" s="11"/>
      <c r="AB58" s="45"/>
      <c r="AC58" s="45"/>
      <c r="AD58" s="45"/>
      <c r="AE58" s="45"/>
      <c r="AF58" s="45"/>
      <c r="AG58" s="45"/>
      <c r="AH58" s="45"/>
      <c r="AI58" s="45"/>
      <c r="AJ58" s="45"/>
      <c r="AK58" s="45"/>
      <c r="AL58" s="45"/>
      <c r="AM58" s="45"/>
    </row>
    <row r="59" spans="1:39" ht="64.5">
      <c r="A59" s="49">
        <v>55</v>
      </c>
      <c r="B59" s="66" t="s">
        <v>340</v>
      </c>
      <c r="C59" s="49" t="s">
        <v>339</v>
      </c>
      <c r="D59" s="2" t="s">
        <v>342</v>
      </c>
      <c r="E59" s="48" t="s">
        <v>343</v>
      </c>
      <c r="F59" s="51">
        <v>1200</v>
      </c>
      <c r="G59" s="51">
        <f t="shared" si="0"/>
        <v>1200</v>
      </c>
      <c r="H59" s="51">
        <f t="shared" si="1"/>
        <v>1200</v>
      </c>
      <c r="I59" s="52">
        <f t="shared" si="2"/>
        <v>0</v>
      </c>
      <c r="J59" s="13"/>
      <c r="K59" s="28"/>
      <c r="L59" s="48"/>
      <c r="M59" s="46" t="s">
        <v>341</v>
      </c>
      <c r="N59" s="9"/>
      <c r="O59" s="20"/>
      <c r="P59" s="11"/>
      <c r="Q59" s="11"/>
      <c r="R59" s="11"/>
      <c r="S59" s="11"/>
      <c r="T59" s="11"/>
      <c r="U59" s="11"/>
      <c r="V59" s="11"/>
      <c r="W59" s="11">
        <v>1200</v>
      </c>
      <c r="X59" s="11"/>
      <c r="Y59" s="11"/>
      <c r="Z59" s="11"/>
      <c r="AA59" s="11"/>
      <c r="AB59" s="45"/>
      <c r="AC59" s="45"/>
      <c r="AD59" s="45"/>
      <c r="AE59" s="45"/>
      <c r="AF59" s="45"/>
      <c r="AG59" s="45"/>
      <c r="AH59" s="45"/>
      <c r="AI59" s="45"/>
      <c r="AJ59" s="45"/>
      <c r="AK59" s="45"/>
      <c r="AL59" s="45"/>
      <c r="AM59" s="45"/>
    </row>
    <row r="60" spans="1:39" ht="177.75">
      <c r="A60" s="49">
        <v>56</v>
      </c>
      <c r="B60" s="66" t="s">
        <v>251</v>
      </c>
      <c r="C60" s="49" t="s">
        <v>224</v>
      </c>
      <c r="D60" s="2" t="s">
        <v>227</v>
      </c>
      <c r="E60" s="48" t="s">
        <v>226</v>
      </c>
      <c r="F60" s="51">
        <v>6000</v>
      </c>
      <c r="G60" s="51">
        <f t="shared" si="0"/>
        <v>0</v>
      </c>
      <c r="H60" s="51">
        <f t="shared" si="1"/>
        <v>6000</v>
      </c>
      <c r="I60" s="52">
        <f t="shared" si="2"/>
        <v>0</v>
      </c>
      <c r="J60" s="13">
        <v>11007</v>
      </c>
      <c r="K60" s="28">
        <v>44400</v>
      </c>
      <c r="L60" s="48"/>
      <c r="M60" s="46" t="s">
        <v>225</v>
      </c>
      <c r="N60" s="9"/>
      <c r="O60" s="20"/>
      <c r="P60" s="11"/>
      <c r="Q60" s="11"/>
      <c r="R60" s="11"/>
      <c r="S60" s="11"/>
      <c r="T60" s="11"/>
      <c r="U60" s="11">
        <v>6000</v>
      </c>
      <c r="V60" s="11"/>
      <c r="W60" s="11"/>
      <c r="X60" s="11"/>
      <c r="Y60" s="11"/>
      <c r="Z60" s="11"/>
      <c r="AA60" s="11"/>
      <c r="AB60" s="45"/>
      <c r="AC60" s="45"/>
      <c r="AD60" s="45"/>
      <c r="AE60" s="45"/>
      <c r="AF60" s="45"/>
      <c r="AG60" s="45"/>
      <c r="AH60" s="45"/>
      <c r="AI60" s="45"/>
      <c r="AJ60" s="45"/>
      <c r="AK60" s="45"/>
      <c r="AL60" s="45"/>
      <c r="AM60" s="45"/>
    </row>
    <row r="61" spans="1:39" ht="162">
      <c r="A61" s="49">
        <v>57</v>
      </c>
      <c r="B61" s="66" t="s">
        <v>313</v>
      </c>
      <c r="C61" s="49" t="s">
        <v>308</v>
      </c>
      <c r="D61" s="2" t="s">
        <v>309</v>
      </c>
      <c r="E61" s="48" t="s">
        <v>310</v>
      </c>
      <c r="F61" s="51">
        <v>100000</v>
      </c>
      <c r="G61" s="51">
        <f t="shared" si="0"/>
        <v>5760</v>
      </c>
      <c r="H61" s="51">
        <f t="shared" si="1"/>
        <v>100000</v>
      </c>
      <c r="I61" s="52">
        <f t="shared" si="2"/>
        <v>0</v>
      </c>
      <c r="J61" s="13" t="s">
        <v>312</v>
      </c>
      <c r="K61" s="28">
        <v>44426</v>
      </c>
      <c r="L61" s="48"/>
      <c r="M61" s="46" t="s">
        <v>311</v>
      </c>
      <c r="N61" s="9"/>
      <c r="O61" s="20"/>
      <c r="P61" s="11"/>
      <c r="Q61" s="11"/>
      <c r="R61" s="11"/>
      <c r="S61" s="11"/>
      <c r="T61" s="11"/>
      <c r="U61" s="11">
        <v>82440</v>
      </c>
      <c r="V61" s="11">
        <v>11800</v>
      </c>
      <c r="W61" s="11">
        <v>5760</v>
      </c>
      <c r="X61" s="11"/>
      <c r="Y61" s="11"/>
      <c r="Z61" s="11"/>
      <c r="AA61" s="11"/>
      <c r="AB61" s="45"/>
      <c r="AC61" s="45"/>
      <c r="AD61" s="45"/>
      <c r="AE61" s="45"/>
      <c r="AF61" s="45"/>
      <c r="AG61" s="45"/>
      <c r="AH61" s="45"/>
      <c r="AI61" s="45"/>
      <c r="AJ61" s="45"/>
      <c r="AK61" s="45"/>
      <c r="AL61" s="45"/>
      <c r="AM61" s="45"/>
    </row>
    <row r="62" spans="1:39" ht="145.5">
      <c r="A62" s="49">
        <v>58</v>
      </c>
      <c r="B62" s="76" t="s">
        <v>191</v>
      </c>
      <c r="C62" s="49" t="s">
        <v>187</v>
      </c>
      <c r="D62" s="2" t="s">
        <v>192</v>
      </c>
      <c r="E62" s="48" t="s">
        <v>190</v>
      </c>
      <c r="F62" s="51">
        <v>35577</v>
      </c>
      <c r="G62" s="51">
        <f t="shared" si="0"/>
        <v>0</v>
      </c>
      <c r="H62" s="51">
        <f t="shared" si="1"/>
        <v>0</v>
      </c>
      <c r="I62" s="52">
        <f t="shared" si="2"/>
        <v>35577</v>
      </c>
      <c r="J62" s="13" t="s">
        <v>189</v>
      </c>
      <c r="K62" s="28"/>
      <c r="L62" s="48"/>
      <c r="M62" s="46" t="s">
        <v>188</v>
      </c>
      <c r="N62" s="9"/>
      <c r="O62" s="20"/>
      <c r="P62" s="11"/>
      <c r="Q62" s="11"/>
      <c r="R62" s="11"/>
      <c r="S62" s="11"/>
      <c r="T62" s="11"/>
      <c r="U62" s="11"/>
      <c r="V62" s="11"/>
      <c r="W62" s="11"/>
      <c r="X62" s="11"/>
      <c r="Y62" s="11"/>
      <c r="Z62" s="11"/>
      <c r="AA62" s="11"/>
      <c r="AB62" s="45"/>
      <c r="AC62" s="45"/>
      <c r="AD62" s="45"/>
      <c r="AE62" s="45"/>
      <c r="AF62" s="45"/>
      <c r="AG62" s="45"/>
      <c r="AH62" s="45"/>
      <c r="AI62" s="45"/>
      <c r="AJ62" s="45"/>
      <c r="AK62" s="45"/>
      <c r="AL62" s="45"/>
      <c r="AM62" s="45"/>
    </row>
    <row r="63" spans="1:27" s="40" customFormat="1" ht="177.75">
      <c r="A63" s="49">
        <v>59</v>
      </c>
      <c r="B63" s="50" t="s">
        <v>115</v>
      </c>
      <c r="C63" s="23" t="s">
        <v>111</v>
      </c>
      <c r="D63" s="24" t="s">
        <v>112</v>
      </c>
      <c r="E63" s="22" t="s">
        <v>113</v>
      </c>
      <c r="F63" s="53">
        <v>40041</v>
      </c>
      <c r="G63" s="51">
        <f t="shared" si="0"/>
        <v>0</v>
      </c>
      <c r="H63" s="51">
        <f t="shared" si="1"/>
        <v>40041</v>
      </c>
      <c r="I63" s="52">
        <f t="shared" si="2"/>
        <v>0</v>
      </c>
      <c r="J63" s="32" t="s">
        <v>114</v>
      </c>
      <c r="K63" s="29">
        <v>44349</v>
      </c>
      <c r="L63" s="48" t="s">
        <v>151</v>
      </c>
      <c r="M63" s="39" t="s">
        <v>51</v>
      </c>
      <c r="N63" s="25"/>
      <c r="O63" s="26"/>
      <c r="P63" s="27"/>
      <c r="Q63" s="27"/>
      <c r="R63" s="27">
        <v>5800</v>
      </c>
      <c r="S63" s="27"/>
      <c r="T63" s="27"/>
      <c r="U63" s="27">
        <v>34241</v>
      </c>
      <c r="V63" s="27"/>
      <c r="W63" s="27"/>
      <c r="X63" s="27"/>
      <c r="Y63" s="27"/>
      <c r="Z63" s="27"/>
      <c r="AA63" s="27"/>
    </row>
    <row r="64" spans="1:27" s="40" customFormat="1" ht="275.25">
      <c r="A64" s="49">
        <v>60</v>
      </c>
      <c r="B64" s="50" t="s">
        <v>204</v>
      </c>
      <c r="C64" s="23" t="s">
        <v>200</v>
      </c>
      <c r="D64" s="24" t="s">
        <v>201</v>
      </c>
      <c r="E64" s="22" t="s">
        <v>202</v>
      </c>
      <c r="F64" s="53">
        <v>595300</v>
      </c>
      <c r="G64" s="51">
        <f t="shared" si="0"/>
        <v>8645</v>
      </c>
      <c r="H64" s="51">
        <f t="shared" si="1"/>
        <v>591823</v>
      </c>
      <c r="I64" s="52">
        <f t="shared" si="2"/>
        <v>3477</v>
      </c>
      <c r="J64" s="54">
        <v>1100820</v>
      </c>
      <c r="K64" s="29">
        <v>44425</v>
      </c>
      <c r="L64" s="48" t="s">
        <v>412</v>
      </c>
      <c r="M64" s="39" t="s">
        <v>51</v>
      </c>
      <c r="N64" s="25"/>
      <c r="O64" s="26"/>
      <c r="P64" s="27"/>
      <c r="Q64" s="27"/>
      <c r="R64" s="27">
        <v>362131</v>
      </c>
      <c r="S64" s="27">
        <v>70118</v>
      </c>
      <c r="T64" s="27">
        <v>70118</v>
      </c>
      <c r="U64" s="27">
        <v>70118</v>
      </c>
      <c r="V64" s="27">
        <v>10693</v>
      </c>
      <c r="W64" s="27">
        <v>8645</v>
      </c>
      <c r="X64" s="27"/>
      <c r="Y64" s="27"/>
      <c r="Z64" s="27"/>
      <c r="AA64" s="27"/>
    </row>
    <row r="65" spans="1:27" s="40" customFormat="1" ht="162">
      <c r="A65" s="49">
        <v>61</v>
      </c>
      <c r="B65" s="50" t="s">
        <v>375</v>
      </c>
      <c r="C65" s="23" t="s">
        <v>319</v>
      </c>
      <c r="D65" s="24" t="s">
        <v>320</v>
      </c>
      <c r="E65" s="22" t="s">
        <v>321</v>
      </c>
      <c r="F65" s="53">
        <v>10000</v>
      </c>
      <c r="G65" s="51">
        <f t="shared" si="0"/>
        <v>0</v>
      </c>
      <c r="H65" s="51">
        <f t="shared" si="1"/>
        <v>10000</v>
      </c>
      <c r="I65" s="52">
        <f t="shared" si="2"/>
        <v>0</v>
      </c>
      <c r="J65" s="54" t="s">
        <v>322</v>
      </c>
      <c r="K65" s="29">
        <v>44342</v>
      </c>
      <c r="L65" s="48"/>
      <c r="M65" s="39" t="s">
        <v>51</v>
      </c>
      <c r="N65" s="25"/>
      <c r="O65" s="26"/>
      <c r="P65" s="27"/>
      <c r="Q65" s="27"/>
      <c r="R65" s="27"/>
      <c r="S65" s="27"/>
      <c r="T65" s="27">
        <v>10000</v>
      </c>
      <c r="U65" s="27"/>
      <c r="V65" s="27"/>
      <c r="W65" s="27"/>
      <c r="X65" s="27"/>
      <c r="Y65" s="27"/>
      <c r="Z65" s="27"/>
      <c r="AA65" s="27"/>
    </row>
    <row r="66" spans="1:27" s="40" customFormat="1" ht="113.25">
      <c r="A66" s="49">
        <v>62</v>
      </c>
      <c r="B66" s="50" t="s">
        <v>252</v>
      </c>
      <c r="C66" s="23" t="s">
        <v>209</v>
      </c>
      <c r="D66" s="24" t="s">
        <v>211</v>
      </c>
      <c r="E66" s="22" t="s">
        <v>210</v>
      </c>
      <c r="F66" s="53">
        <v>7000</v>
      </c>
      <c r="G66" s="51">
        <f t="shared" si="0"/>
        <v>0</v>
      </c>
      <c r="H66" s="51">
        <f t="shared" si="1"/>
        <v>7000</v>
      </c>
      <c r="I66" s="52">
        <f t="shared" si="2"/>
        <v>0</v>
      </c>
      <c r="J66" s="54"/>
      <c r="K66" s="29">
        <v>44434</v>
      </c>
      <c r="L66" s="48"/>
      <c r="M66" s="39" t="s">
        <v>45</v>
      </c>
      <c r="N66" s="25"/>
      <c r="O66" s="26"/>
      <c r="P66" s="27"/>
      <c r="Q66" s="27"/>
      <c r="R66" s="27"/>
      <c r="S66" s="27">
        <v>7000</v>
      </c>
      <c r="T66" s="27"/>
      <c r="U66" s="27"/>
      <c r="V66" s="27"/>
      <c r="W66" s="27"/>
      <c r="X66" s="27"/>
      <c r="Y66" s="27"/>
      <c r="Z66" s="27"/>
      <c r="AA66" s="27"/>
    </row>
    <row r="67" spans="1:27" s="40" customFormat="1" ht="32.25">
      <c r="A67" s="49">
        <v>63</v>
      </c>
      <c r="B67" s="95"/>
      <c r="C67" s="23" t="s">
        <v>292</v>
      </c>
      <c r="D67" s="24" t="s">
        <v>298</v>
      </c>
      <c r="E67" s="95" t="s">
        <v>293</v>
      </c>
      <c r="F67" s="53">
        <v>27827</v>
      </c>
      <c r="G67" s="51">
        <f t="shared" si="0"/>
        <v>0</v>
      </c>
      <c r="H67" s="51">
        <f t="shared" si="1"/>
        <v>25927</v>
      </c>
      <c r="I67" s="52">
        <f t="shared" si="2"/>
        <v>1900</v>
      </c>
      <c r="J67" s="54"/>
      <c r="K67" s="29"/>
      <c r="L67" s="48"/>
      <c r="M67" s="39" t="s">
        <v>188</v>
      </c>
      <c r="N67" s="25"/>
      <c r="O67" s="26"/>
      <c r="P67" s="27"/>
      <c r="Q67" s="27"/>
      <c r="R67" s="27"/>
      <c r="S67" s="27"/>
      <c r="T67" s="27">
        <v>25927</v>
      </c>
      <c r="U67" s="27"/>
      <c r="V67" s="27"/>
      <c r="W67" s="27"/>
      <c r="X67" s="27"/>
      <c r="Y67" s="27"/>
      <c r="Z67" s="27"/>
      <c r="AA67" s="27"/>
    </row>
    <row r="68" spans="1:27" s="40" customFormat="1" ht="48">
      <c r="A68" s="49">
        <v>64</v>
      </c>
      <c r="B68" s="96"/>
      <c r="C68" s="23" t="s">
        <v>292</v>
      </c>
      <c r="D68" s="24" t="s">
        <v>299</v>
      </c>
      <c r="E68" s="96"/>
      <c r="F68" s="53">
        <v>12627</v>
      </c>
      <c r="G68" s="51">
        <f t="shared" si="0"/>
        <v>0</v>
      </c>
      <c r="H68" s="51">
        <f t="shared" si="1"/>
        <v>0</v>
      </c>
      <c r="I68" s="52">
        <f t="shared" si="2"/>
        <v>12627</v>
      </c>
      <c r="J68" s="54"/>
      <c r="K68" s="29"/>
      <c r="L68" s="48"/>
      <c r="M68" s="39" t="s">
        <v>188</v>
      </c>
      <c r="N68" s="25"/>
      <c r="O68" s="26"/>
      <c r="P68" s="27"/>
      <c r="Q68" s="27"/>
      <c r="R68" s="27"/>
      <c r="S68" s="27"/>
      <c r="T68" s="27"/>
      <c r="U68" s="27"/>
      <c r="V68" s="27"/>
      <c r="W68" s="27"/>
      <c r="X68" s="27"/>
      <c r="Y68" s="27"/>
      <c r="Z68" s="27"/>
      <c r="AA68" s="27"/>
    </row>
    <row r="69" spans="1:27" s="40" customFormat="1" ht="64.5">
      <c r="A69" s="49">
        <v>65</v>
      </c>
      <c r="B69" s="50" t="s">
        <v>297</v>
      </c>
      <c r="C69" s="23" t="s">
        <v>294</v>
      </c>
      <c r="D69" s="24" t="s">
        <v>295</v>
      </c>
      <c r="E69" s="22" t="s">
        <v>296</v>
      </c>
      <c r="F69" s="53">
        <v>10000</v>
      </c>
      <c r="G69" s="51">
        <f t="shared" si="0"/>
        <v>10000</v>
      </c>
      <c r="H69" s="51">
        <f t="shared" si="1"/>
        <v>10000</v>
      </c>
      <c r="I69" s="52">
        <f t="shared" si="2"/>
        <v>0</v>
      </c>
      <c r="J69" s="54"/>
      <c r="K69" s="29"/>
      <c r="L69" s="48"/>
      <c r="M69" s="39"/>
      <c r="N69" s="25"/>
      <c r="O69" s="26"/>
      <c r="P69" s="27"/>
      <c r="Q69" s="27"/>
      <c r="R69" s="27"/>
      <c r="S69" s="27"/>
      <c r="T69" s="27"/>
      <c r="U69" s="27"/>
      <c r="V69" s="27"/>
      <c r="W69" s="27">
        <v>10000</v>
      </c>
      <c r="X69" s="27"/>
      <c r="Y69" s="27"/>
      <c r="Z69" s="27"/>
      <c r="AA69" s="27"/>
    </row>
    <row r="70" spans="1:27" s="40" customFormat="1" ht="64.5">
      <c r="A70" s="49">
        <v>66</v>
      </c>
      <c r="B70" s="50" t="s">
        <v>235</v>
      </c>
      <c r="C70" s="23" t="s">
        <v>231</v>
      </c>
      <c r="D70" s="24" t="s">
        <v>232</v>
      </c>
      <c r="E70" s="22" t="s">
        <v>233</v>
      </c>
      <c r="F70" s="53">
        <v>32675</v>
      </c>
      <c r="G70" s="51">
        <f t="shared" si="0"/>
        <v>0</v>
      </c>
      <c r="H70" s="51">
        <f t="shared" si="1"/>
        <v>0</v>
      </c>
      <c r="I70" s="52">
        <f t="shared" si="2"/>
        <v>32675</v>
      </c>
      <c r="J70" s="54"/>
      <c r="K70" s="29"/>
      <c r="L70" s="48"/>
      <c r="M70" s="39" t="s">
        <v>234</v>
      </c>
      <c r="N70" s="25"/>
      <c r="O70" s="26"/>
      <c r="P70" s="27"/>
      <c r="Q70" s="27"/>
      <c r="R70" s="27"/>
      <c r="S70" s="27"/>
      <c r="T70" s="27"/>
      <c r="U70" s="27"/>
      <c r="V70" s="27"/>
      <c r="W70" s="27"/>
      <c r="X70" s="27"/>
      <c r="Y70" s="27"/>
      <c r="Z70" s="27"/>
      <c r="AA70" s="27"/>
    </row>
    <row r="71" spans="1:27" s="40" customFormat="1" ht="81">
      <c r="A71" s="49">
        <v>67</v>
      </c>
      <c r="B71" s="50" t="s">
        <v>277</v>
      </c>
      <c r="C71" s="23" t="s">
        <v>274</v>
      </c>
      <c r="D71" s="24" t="s">
        <v>275</v>
      </c>
      <c r="E71" s="22" t="s">
        <v>276</v>
      </c>
      <c r="F71" s="53">
        <v>4000</v>
      </c>
      <c r="G71" s="51">
        <f t="shared" si="0"/>
        <v>0</v>
      </c>
      <c r="H71" s="51">
        <f t="shared" si="1"/>
        <v>0</v>
      </c>
      <c r="I71" s="52">
        <f t="shared" si="2"/>
        <v>4000</v>
      </c>
      <c r="J71" s="54"/>
      <c r="K71" s="29"/>
      <c r="L71" s="48"/>
      <c r="M71" s="39" t="s">
        <v>234</v>
      </c>
      <c r="N71" s="25"/>
      <c r="O71" s="26"/>
      <c r="P71" s="27"/>
      <c r="Q71" s="27"/>
      <c r="R71" s="27"/>
      <c r="S71" s="27"/>
      <c r="T71" s="27"/>
      <c r="U71" s="27"/>
      <c r="V71" s="27"/>
      <c r="W71" s="27"/>
      <c r="X71" s="27"/>
      <c r="Y71" s="27"/>
      <c r="Z71" s="27"/>
      <c r="AA71" s="27"/>
    </row>
    <row r="72" spans="1:27" s="40" customFormat="1" ht="64.5">
      <c r="A72" s="49">
        <v>68</v>
      </c>
      <c r="B72" s="50" t="s">
        <v>380</v>
      </c>
      <c r="C72" s="23" t="s">
        <v>274</v>
      </c>
      <c r="D72" s="24" t="s">
        <v>378</v>
      </c>
      <c r="E72" s="22" t="s">
        <v>379</v>
      </c>
      <c r="F72" s="53">
        <v>13233</v>
      </c>
      <c r="G72" s="51">
        <f t="shared" si="0"/>
        <v>0</v>
      </c>
      <c r="H72" s="51">
        <f t="shared" si="1"/>
        <v>13233</v>
      </c>
      <c r="I72" s="52">
        <f t="shared" si="2"/>
        <v>0</v>
      </c>
      <c r="J72" s="54"/>
      <c r="K72" s="29"/>
      <c r="L72" s="48"/>
      <c r="M72" s="39" t="s">
        <v>234</v>
      </c>
      <c r="N72" s="25"/>
      <c r="O72" s="26"/>
      <c r="P72" s="27"/>
      <c r="Q72" s="27"/>
      <c r="R72" s="27"/>
      <c r="S72" s="27"/>
      <c r="T72" s="27"/>
      <c r="U72" s="27"/>
      <c r="V72" s="27">
        <v>13233</v>
      </c>
      <c r="W72" s="27"/>
      <c r="X72" s="27"/>
      <c r="Y72" s="27"/>
      <c r="Z72" s="27"/>
      <c r="AA72" s="27"/>
    </row>
    <row r="73" spans="1:27" s="40" customFormat="1" ht="96.75">
      <c r="A73" s="49">
        <v>69</v>
      </c>
      <c r="B73" s="50" t="s">
        <v>376</v>
      </c>
      <c r="C73" s="23" t="s">
        <v>329</v>
      </c>
      <c r="D73" s="24" t="s">
        <v>330</v>
      </c>
      <c r="E73" s="22" t="s">
        <v>331</v>
      </c>
      <c r="F73" s="53">
        <v>2000</v>
      </c>
      <c r="G73" s="51">
        <f aca="true" t="shared" si="3" ref="G73:G78">W73</f>
        <v>0</v>
      </c>
      <c r="H73" s="51">
        <f aca="true" t="shared" si="4" ref="H73:H78">SUM(P73:AA73)</f>
        <v>2000</v>
      </c>
      <c r="I73" s="52">
        <f aca="true" t="shared" si="5" ref="I73:I78">F73-H73</f>
        <v>0</v>
      </c>
      <c r="J73" s="54"/>
      <c r="K73" s="29">
        <v>44357</v>
      </c>
      <c r="L73" s="48"/>
      <c r="M73" s="39" t="s">
        <v>234</v>
      </c>
      <c r="N73" s="25"/>
      <c r="O73" s="26"/>
      <c r="P73" s="27"/>
      <c r="Q73" s="27"/>
      <c r="R73" s="27"/>
      <c r="S73" s="27"/>
      <c r="T73" s="27"/>
      <c r="U73" s="27">
        <v>2000</v>
      </c>
      <c r="V73" s="27"/>
      <c r="W73" s="27"/>
      <c r="X73" s="27"/>
      <c r="Y73" s="27"/>
      <c r="Z73" s="27"/>
      <c r="AA73" s="27"/>
    </row>
    <row r="74" spans="1:27" s="40" customFormat="1" ht="64.5">
      <c r="A74" s="49">
        <v>70</v>
      </c>
      <c r="B74" s="50" t="s">
        <v>174</v>
      </c>
      <c r="C74" s="23" t="s">
        <v>170</v>
      </c>
      <c r="D74" s="24" t="s">
        <v>171</v>
      </c>
      <c r="E74" s="22" t="s">
        <v>173</v>
      </c>
      <c r="F74" s="53">
        <v>34689</v>
      </c>
      <c r="G74" s="51">
        <f t="shared" si="3"/>
        <v>0</v>
      </c>
      <c r="H74" s="51">
        <f t="shared" si="4"/>
        <v>34689</v>
      </c>
      <c r="I74" s="52">
        <f t="shared" si="5"/>
        <v>0</v>
      </c>
      <c r="J74" s="32"/>
      <c r="K74" s="29">
        <v>44347</v>
      </c>
      <c r="L74" s="48"/>
      <c r="M74" s="39" t="s">
        <v>172</v>
      </c>
      <c r="N74" s="25"/>
      <c r="O74" s="26"/>
      <c r="P74" s="27"/>
      <c r="Q74" s="27">
        <v>6815</v>
      </c>
      <c r="R74" s="27">
        <v>1761</v>
      </c>
      <c r="S74" s="27"/>
      <c r="T74" s="27">
        <v>26113</v>
      </c>
      <c r="U74" s="27"/>
      <c r="V74" s="27"/>
      <c r="W74" s="27"/>
      <c r="X74" s="27"/>
      <c r="Y74" s="27"/>
      <c r="Z74" s="27"/>
      <c r="AA74" s="27"/>
    </row>
    <row r="75" spans="1:27" s="40" customFormat="1" ht="145.5">
      <c r="A75" s="49">
        <v>71</v>
      </c>
      <c r="B75" s="50" t="s">
        <v>290</v>
      </c>
      <c r="C75" s="23" t="s">
        <v>287</v>
      </c>
      <c r="D75" s="24" t="s">
        <v>289</v>
      </c>
      <c r="E75" s="22" t="s">
        <v>288</v>
      </c>
      <c r="F75" s="53">
        <v>45500</v>
      </c>
      <c r="G75" s="51">
        <f t="shared" si="3"/>
        <v>0</v>
      </c>
      <c r="H75" s="51">
        <f t="shared" si="4"/>
        <v>45500</v>
      </c>
      <c r="I75" s="52">
        <f t="shared" si="5"/>
        <v>0</v>
      </c>
      <c r="J75" s="32" t="s">
        <v>291</v>
      </c>
      <c r="K75" s="29">
        <v>44391</v>
      </c>
      <c r="L75" s="48"/>
      <c r="M75" s="39" t="s">
        <v>172</v>
      </c>
      <c r="N75" s="25"/>
      <c r="O75" s="26"/>
      <c r="P75" s="27"/>
      <c r="Q75" s="27"/>
      <c r="R75" s="27"/>
      <c r="S75" s="27"/>
      <c r="T75" s="27">
        <v>36007</v>
      </c>
      <c r="U75" s="27">
        <v>7300</v>
      </c>
      <c r="V75" s="27">
        <v>2193</v>
      </c>
      <c r="W75" s="27"/>
      <c r="X75" s="27"/>
      <c r="Y75" s="27"/>
      <c r="Z75" s="27"/>
      <c r="AA75" s="27"/>
    </row>
    <row r="76" spans="1:27" s="40" customFormat="1" ht="145.5">
      <c r="A76" s="49">
        <v>72</v>
      </c>
      <c r="B76" s="50" t="s">
        <v>218</v>
      </c>
      <c r="C76" s="23" t="s">
        <v>215</v>
      </c>
      <c r="D76" s="24" t="s">
        <v>216</v>
      </c>
      <c r="E76" s="22" t="s">
        <v>217</v>
      </c>
      <c r="F76" s="53">
        <v>1026200</v>
      </c>
      <c r="G76" s="51">
        <f t="shared" si="3"/>
        <v>199508</v>
      </c>
      <c r="H76" s="51">
        <f t="shared" si="4"/>
        <v>1019852</v>
      </c>
      <c r="I76" s="52">
        <f t="shared" si="5"/>
        <v>6348</v>
      </c>
      <c r="J76" s="32"/>
      <c r="K76" s="29">
        <v>44413</v>
      </c>
      <c r="L76" s="48" t="s">
        <v>413</v>
      </c>
      <c r="M76" s="39" t="s">
        <v>67</v>
      </c>
      <c r="N76" s="25"/>
      <c r="O76" s="26"/>
      <c r="P76" s="27"/>
      <c r="Q76" s="27"/>
      <c r="R76" s="27"/>
      <c r="S76" s="27">
        <v>631183</v>
      </c>
      <c r="T76" s="27">
        <v>106093</v>
      </c>
      <c r="U76" s="27">
        <v>43168</v>
      </c>
      <c r="V76" s="27">
        <v>39900</v>
      </c>
      <c r="W76" s="27">
        <v>199508</v>
      </c>
      <c r="X76" s="27"/>
      <c r="Y76" s="27"/>
      <c r="Z76" s="27"/>
      <c r="AA76" s="27"/>
    </row>
    <row r="77" spans="1:27" s="40" customFormat="1" ht="81">
      <c r="A77" s="49">
        <v>73</v>
      </c>
      <c r="B77" s="50" t="s">
        <v>302</v>
      </c>
      <c r="C77" s="23" t="s">
        <v>215</v>
      </c>
      <c r="D77" s="24" t="s">
        <v>301</v>
      </c>
      <c r="E77" s="22" t="s">
        <v>300</v>
      </c>
      <c r="F77" s="53">
        <v>100000</v>
      </c>
      <c r="G77" s="51">
        <f t="shared" si="3"/>
        <v>100000</v>
      </c>
      <c r="H77" s="51">
        <f t="shared" si="4"/>
        <v>100000</v>
      </c>
      <c r="I77" s="52">
        <f t="shared" si="5"/>
        <v>0</v>
      </c>
      <c r="J77" s="32"/>
      <c r="K77" s="29"/>
      <c r="L77" s="48"/>
      <c r="M77" s="39" t="s">
        <v>67</v>
      </c>
      <c r="N77" s="25"/>
      <c r="O77" s="26"/>
      <c r="P77" s="27"/>
      <c r="Q77" s="27"/>
      <c r="R77" s="27"/>
      <c r="S77" s="27"/>
      <c r="T77" s="27"/>
      <c r="U77" s="27"/>
      <c r="V77" s="27"/>
      <c r="W77" s="27">
        <v>100000</v>
      </c>
      <c r="X77" s="27"/>
      <c r="Y77" s="27"/>
      <c r="Z77" s="27"/>
      <c r="AA77" s="27"/>
    </row>
    <row r="78" spans="1:27" s="40" customFormat="1" ht="96.75">
      <c r="A78" s="49">
        <v>74</v>
      </c>
      <c r="B78" s="50" t="s">
        <v>328</v>
      </c>
      <c r="C78" s="23" t="s">
        <v>324</v>
      </c>
      <c r="D78" s="24" t="s">
        <v>325</v>
      </c>
      <c r="E78" s="22" t="s">
        <v>326</v>
      </c>
      <c r="F78" s="53">
        <v>5966380</v>
      </c>
      <c r="G78" s="51">
        <f t="shared" si="3"/>
        <v>0</v>
      </c>
      <c r="H78" s="51">
        <f t="shared" si="4"/>
        <v>5966380</v>
      </c>
      <c r="I78" s="52">
        <f t="shared" si="5"/>
        <v>0</v>
      </c>
      <c r="J78" s="32"/>
      <c r="K78" s="29"/>
      <c r="L78" s="48"/>
      <c r="M78" s="39" t="s">
        <v>327</v>
      </c>
      <c r="N78" s="25"/>
      <c r="O78" s="26"/>
      <c r="P78" s="27"/>
      <c r="Q78" s="27"/>
      <c r="R78" s="27"/>
      <c r="S78" s="27"/>
      <c r="T78" s="27">
        <v>5966380</v>
      </c>
      <c r="U78" s="27"/>
      <c r="V78" s="27"/>
      <c r="W78" s="27"/>
      <c r="X78" s="27"/>
      <c r="Y78" s="27"/>
      <c r="Z78" s="27"/>
      <c r="AA78" s="27"/>
    </row>
    <row r="79" spans="1:27" s="37" customFormat="1" ht="24.75" customHeight="1">
      <c r="A79" s="14"/>
      <c r="B79" s="15" t="s">
        <v>1</v>
      </c>
      <c r="C79" s="16"/>
      <c r="D79" s="17"/>
      <c r="E79" s="17"/>
      <c r="F79" s="18">
        <f>SUM(F5:F78)</f>
        <v>22368581</v>
      </c>
      <c r="G79" s="18">
        <f>SUM(G5:G78)</f>
        <v>1097025</v>
      </c>
      <c r="H79" s="18">
        <f>SUM(H5:H78)</f>
        <v>21381888</v>
      </c>
      <c r="I79" s="18">
        <f>SUM(I5:I78)</f>
        <v>986693</v>
      </c>
      <c r="J79" s="19"/>
      <c r="K79" s="30"/>
      <c r="L79" s="41"/>
      <c r="M79" s="47"/>
      <c r="N79" s="33"/>
      <c r="O79" s="21"/>
      <c r="P79" s="12"/>
      <c r="Q79" s="12"/>
      <c r="R79" s="12"/>
      <c r="S79" s="12"/>
      <c r="T79" s="12"/>
      <c r="U79" s="12"/>
      <c r="V79" s="12"/>
      <c r="W79" s="12"/>
      <c r="X79" s="12"/>
      <c r="Y79" s="12"/>
      <c r="Z79" s="12"/>
      <c r="AA79" s="12"/>
    </row>
    <row r="80" spans="1:10" ht="6" customHeight="1">
      <c r="A80" s="3"/>
      <c r="B80" s="4"/>
      <c r="C80" s="5"/>
      <c r="D80" s="42"/>
      <c r="E80" s="4"/>
      <c r="F80" s="4"/>
      <c r="G80" s="4"/>
      <c r="H80" s="4"/>
      <c r="I80" s="4"/>
      <c r="J80" s="5"/>
    </row>
    <row r="81" spans="1:7" ht="15.75" hidden="1">
      <c r="A81" s="97" t="s">
        <v>52</v>
      </c>
      <c r="B81" s="97"/>
      <c r="C81" s="97"/>
      <c r="D81" s="97"/>
      <c r="E81" s="97"/>
      <c r="F81" s="97"/>
      <c r="G81" s="97"/>
    </row>
    <row r="82" spans="1:7" ht="15.75" hidden="1">
      <c r="A82" s="98" t="s">
        <v>53</v>
      </c>
      <c r="B82" s="98"/>
      <c r="C82" s="98"/>
      <c r="D82" s="98"/>
      <c r="E82" s="98"/>
      <c r="F82" s="98"/>
      <c r="G82" s="98"/>
    </row>
    <row r="83" spans="1:7" ht="15.75" hidden="1">
      <c r="A83" s="87" t="s">
        <v>54</v>
      </c>
      <c r="B83" s="87"/>
      <c r="C83" s="87"/>
      <c r="D83" s="87"/>
      <c r="E83" s="87"/>
      <c r="F83" s="87"/>
      <c r="G83" s="87"/>
    </row>
    <row r="84" spans="1:27" s="6" customFormat="1" ht="15.75" hidden="1">
      <c r="A84" s="87" t="s">
        <v>55</v>
      </c>
      <c r="B84" s="87"/>
      <c r="C84" s="87"/>
      <c r="D84" s="87"/>
      <c r="E84" s="87"/>
      <c r="F84" s="87"/>
      <c r="G84" s="87"/>
      <c r="J84" s="8"/>
      <c r="K84" s="31"/>
      <c r="L84" s="38"/>
      <c r="M84" s="43"/>
      <c r="N84" s="43"/>
      <c r="O84" s="44"/>
      <c r="P84" s="45"/>
      <c r="Q84" s="45"/>
      <c r="R84" s="45"/>
      <c r="S84" s="45"/>
      <c r="T84" s="45"/>
      <c r="U84" s="45"/>
      <c r="V84" s="45"/>
      <c r="W84" s="45"/>
      <c r="X84" s="45"/>
      <c r="Y84" s="45"/>
      <c r="Z84" s="45"/>
      <c r="AA84" s="45"/>
    </row>
    <row r="85" spans="1:27" s="6" customFormat="1" ht="19.5">
      <c r="A85" s="91" t="s">
        <v>56</v>
      </c>
      <c r="B85" s="91"/>
      <c r="C85" s="91"/>
      <c r="D85" s="7"/>
      <c r="E85" s="92" t="s">
        <v>57</v>
      </c>
      <c r="F85" s="92"/>
      <c r="G85" s="92"/>
      <c r="J85" s="8"/>
      <c r="K85" s="31"/>
      <c r="L85" s="38"/>
      <c r="M85" s="43"/>
      <c r="N85" s="43"/>
      <c r="O85" s="44"/>
      <c r="P85" s="45"/>
      <c r="Q85" s="45"/>
      <c r="R85" s="45"/>
      <c r="S85" s="45"/>
      <c r="T85" s="45"/>
      <c r="U85" s="45"/>
      <c r="V85" s="45"/>
      <c r="W85" s="45"/>
      <c r="X85" s="45"/>
      <c r="Y85" s="45"/>
      <c r="Z85" s="45"/>
      <c r="AA85" s="45"/>
    </row>
  </sheetData>
  <sheetProtection/>
  <autoFilter ref="A4:AA79"/>
  <mergeCells count="30">
    <mergeCell ref="A81:G81"/>
    <mergeCell ref="A82:G82"/>
    <mergeCell ref="A83:G83"/>
    <mergeCell ref="A84:G84"/>
    <mergeCell ref="A85:C85"/>
    <mergeCell ref="E85:G85"/>
    <mergeCell ref="B32:B35"/>
    <mergeCell ref="B67:B68"/>
    <mergeCell ref="E67:E68"/>
    <mergeCell ref="J3:J4"/>
    <mergeCell ref="K3:K4"/>
    <mergeCell ref="L3:L4"/>
    <mergeCell ref="B55:B56"/>
    <mergeCell ref="F3:F4"/>
    <mergeCell ref="G3:H3"/>
    <mergeCell ref="I3:I4"/>
    <mergeCell ref="P3:AA3"/>
    <mergeCell ref="B14:B15"/>
    <mergeCell ref="B16:B17"/>
    <mergeCell ref="E16:E17"/>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3" manualBreakCount="3">
    <brk id="13" max="11" man="1"/>
    <brk id="31" max="11" man="1"/>
    <brk id="74" max="11" man="1"/>
  </rowBreaks>
</worksheet>
</file>

<file path=xl/worksheets/sheet6.xml><?xml version="1.0" encoding="utf-8"?>
<worksheet xmlns="http://schemas.openxmlformats.org/spreadsheetml/2006/main" xmlns:r="http://schemas.openxmlformats.org/officeDocument/2006/relationships">
  <sheetPr>
    <pageSetUpPr fitToPage="1"/>
  </sheetPr>
  <dimension ref="A1:AM81"/>
  <sheetViews>
    <sheetView view="pageBreakPreview" zoomScaleSheetLayoutView="100" zoomScalePageLayoutView="0" workbookViewId="0" topLeftCell="A1">
      <pane xSplit="3" ySplit="4" topLeftCell="D73" activePane="bottomRight" state="frozen"/>
      <selection pane="topLeft" activeCell="A1" sqref="A1"/>
      <selection pane="topRight" activeCell="D1" sqref="D1"/>
      <selection pane="bottomLeft" activeCell="A5" sqref="A5"/>
      <selection pane="bottomRight" activeCell="D30" sqref="D30"/>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377</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V5</f>
        <v>14481</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96.75">
      <c r="A6" s="49">
        <v>2</v>
      </c>
      <c r="B6" s="48" t="s">
        <v>81</v>
      </c>
      <c r="C6" s="49" t="s">
        <v>77</v>
      </c>
      <c r="D6" s="2" t="s">
        <v>80</v>
      </c>
      <c r="E6" s="48" t="s">
        <v>78</v>
      </c>
      <c r="F6" s="51">
        <f>30630</f>
        <v>30630</v>
      </c>
      <c r="G6" s="51">
        <f aca="true" t="shared" si="0" ref="G6:G73">V6</f>
        <v>0</v>
      </c>
      <c r="H6" s="51">
        <f aca="true" t="shared" si="1" ref="H6:H73">SUM(P6:AA6)</f>
        <v>30630</v>
      </c>
      <c r="I6" s="52">
        <f aca="true" t="shared" si="2" ref="I6:I73">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133093</v>
      </c>
      <c r="H7" s="51">
        <f t="shared" si="1"/>
        <v>183223</v>
      </c>
      <c r="I7" s="52">
        <f t="shared" si="2"/>
        <v>112096</v>
      </c>
      <c r="J7" s="49" t="s">
        <v>358</v>
      </c>
      <c r="K7" s="28">
        <v>44400</v>
      </c>
      <c r="L7" s="48"/>
      <c r="M7" s="46" t="s">
        <v>44</v>
      </c>
      <c r="N7" s="32"/>
      <c r="O7" s="20"/>
      <c r="P7" s="11"/>
      <c r="Q7" s="11"/>
      <c r="R7" s="11"/>
      <c r="S7" s="11"/>
      <c r="T7" s="11"/>
      <c r="U7" s="11">
        <f>58815-8685</f>
        <v>50130</v>
      </c>
      <c r="V7" s="11">
        <v>133093</v>
      </c>
      <c r="W7" s="11"/>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77563</v>
      </c>
      <c r="H11" s="51">
        <f t="shared" si="1"/>
        <v>602533</v>
      </c>
      <c r="I11" s="52">
        <f t="shared" si="2"/>
        <v>103179</v>
      </c>
      <c r="J11" s="54" t="s">
        <v>62</v>
      </c>
      <c r="K11" s="28">
        <v>44406</v>
      </c>
      <c r="L11" s="48" t="s">
        <v>140</v>
      </c>
      <c r="M11" s="46" t="s">
        <v>46</v>
      </c>
      <c r="N11" s="32"/>
      <c r="O11" s="20"/>
      <c r="P11" s="11">
        <v>16338</v>
      </c>
      <c r="Q11" s="11">
        <v>92430</v>
      </c>
      <c r="R11" s="11">
        <v>16338</v>
      </c>
      <c r="S11" s="11">
        <v>159700</v>
      </c>
      <c r="T11" s="11">
        <v>111545</v>
      </c>
      <c r="U11" s="11">
        <v>128619</v>
      </c>
      <c r="V11" s="11">
        <v>77563</v>
      </c>
      <c r="W11" s="11"/>
      <c r="X11" s="11"/>
      <c r="Y11" s="11"/>
      <c r="Z11" s="11"/>
      <c r="AA11" s="11"/>
    </row>
    <row r="12" spans="1:27" ht="210">
      <c r="A12" s="49">
        <v>8</v>
      </c>
      <c r="B12" s="48" t="s">
        <v>373</v>
      </c>
      <c r="C12" s="49" t="s">
        <v>74</v>
      </c>
      <c r="D12" s="2" t="s">
        <v>285</v>
      </c>
      <c r="E12" s="20" t="s">
        <v>284</v>
      </c>
      <c r="F12" s="51">
        <f>78075+373780</f>
        <v>451855</v>
      </c>
      <c r="G12" s="51">
        <f t="shared" si="0"/>
        <v>9253</v>
      </c>
      <c r="H12" s="51">
        <f t="shared" si="1"/>
        <v>431026</v>
      </c>
      <c r="I12" s="52">
        <f t="shared" si="2"/>
        <v>20829</v>
      </c>
      <c r="J12" s="54" t="s">
        <v>62</v>
      </c>
      <c r="K12" s="28"/>
      <c r="L12" s="48" t="s">
        <v>337</v>
      </c>
      <c r="M12" s="46" t="s">
        <v>46</v>
      </c>
      <c r="N12" s="32"/>
      <c r="O12" s="20"/>
      <c r="P12" s="11">
        <v>45266</v>
      </c>
      <c r="Q12" s="11"/>
      <c r="R12" s="11">
        <v>9253</v>
      </c>
      <c r="S12" s="11">
        <v>9253</v>
      </c>
      <c r="T12" s="11">
        <v>303482</v>
      </c>
      <c r="U12" s="11">
        <v>54519</v>
      </c>
      <c r="V12" s="11">
        <v>9253</v>
      </c>
      <c r="W12" s="11"/>
      <c r="X12" s="11"/>
      <c r="Y12" s="11"/>
      <c r="Z12" s="11"/>
      <c r="AA12" s="11"/>
    </row>
    <row r="13" spans="1:27" ht="324">
      <c r="A13" s="49">
        <v>9</v>
      </c>
      <c r="B13" s="48" t="s">
        <v>198</v>
      </c>
      <c r="C13" s="49" t="s">
        <v>92</v>
      </c>
      <c r="D13" s="2" t="s">
        <v>197</v>
      </c>
      <c r="E13" s="2" t="s">
        <v>199</v>
      </c>
      <c r="F13" s="51">
        <f>9025+329000</f>
        <v>338025</v>
      </c>
      <c r="G13" s="51">
        <f t="shared" si="0"/>
        <v>18320</v>
      </c>
      <c r="H13" s="51">
        <f t="shared" si="1"/>
        <v>183668</v>
      </c>
      <c r="I13" s="52">
        <f t="shared" si="2"/>
        <v>154357</v>
      </c>
      <c r="J13" s="54" t="s">
        <v>95</v>
      </c>
      <c r="K13" s="28">
        <v>44407</v>
      </c>
      <c r="L13" s="48" t="s">
        <v>141</v>
      </c>
      <c r="M13" s="46" t="s">
        <v>45</v>
      </c>
      <c r="N13" s="32"/>
      <c r="O13" s="20"/>
      <c r="P13" s="11">
        <v>8545</v>
      </c>
      <c r="Q13" s="11"/>
      <c r="R13" s="11"/>
      <c r="S13" s="11">
        <v>62473</v>
      </c>
      <c r="T13" s="11">
        <v>76042</v>
      </c>
      <c r="U13" s="11">
        <v>18288</v>
      </c>
      <c r="V13" s="11">
        <v>18320</v>
      </c>
      <c r="W13" s="11"/>
      <c r="X13" s="11"/>
      <c r="Y13" s="11"/>
      <c r="Z13" s="11"/>
      <c r="AA13" s="11"/>
    </row>
    <row r="14" spans="1:27" ht="101.25" customHeight="1">
      <c r="A14" s="49">
        <v>10</v>
      </c>
      <c r="B14" s="99"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100"/>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101" t="s">
        <v>117</v>
      </c>
      <c r="C16" s="49" t="s">
        <v>58</v>
      </c>
      <c r="D16" s="2" t="s">
        <v>118</v>
      </c>
      <c r="E16" s="101" t="s">
        <v>120</v>
      </c>
      <c r="F16" s="51">
        <v>20781</v>
      </c>
      <c r="G16" s="51">
        <f t="shared" si="0"/>
        <v>0</v>
      </c>
      <c r="H16" s="51">
        <f t="shared" si="1"/>
        <v>0</v>
      </c>
      <c r="I16" s="52">
        <f t="shared" si="2"/>
        <v>20781</v>
      </c>
      <c r="J16" s="57" t="s">
        <v>116</v>
      </c>
      <c r="K16" s="28"/>
      <c r="L16" s="48" t="s">
        <v>205</v>
      </c>
      <c r="M16" s="46" t="s">
        <v>47</v>
      </c>
      <c r="N16" s="32"/>
      <c r="O16" s="20"/>
      <c r="P16" s="11"/>
      <c r="Q16" s="11"/>
      <c r="R16" s="11"/>
      <c r="S16" s="11"/>
      <c r="T16" s="11"/>
      <c r="U16" s="11"/>
      <c r="V16" s="11"/>
      <c r="W16" s="11"/>
      <c r="X16" s="11"/>
      <c r="Y16" s="11"/>
      <c r="Z16" s="11"/>
      <c r="AA16" s="11"/>
    </row>
    <row r="17" spans="1:27" ht="48">
      <c r="A17" s="49">
        <v>13</v>
      </c>
      <c r="B17" s="102"/>
      <c r="C17" s="49" t="s">
        <v>58</v>
      </c>
      <c r="D17" s="2" t="s">
        <v>119</v>
      </c>
      <c r="E17" s="102"/>
      <c r="F17" s="51">
        <v>5000</v>
      </c>
      <c r="G17" s="51">
        <f t="shared" si="0"/>
        <v>0</v>
      </c>
      <c r="H17" s="51">
        <f t="shared" si="1"/>
        <v>0</v>
      </c>
      <c r="I17" s="52">
        <f t="shared" si="2"/>
        <v>5000</v>
      </c>
      <c r="J17" s="57" t="s">
        <v>116</v>
      </c>
      <c r="K17" s="28"/>
      <c r="L17" s="48" t="s">
        <v>145</v>
      </c>
      <c r="M17" s="46" t="s">
        <v>47</v>
      </c>
      <c r="N17" s="32"/>
      <c r="O17" s="20"/>
      <c r="P17" s="11"/>
      <c r="Q17" s="11"/>
      <c r="R17" s="11"/>
      <c r="S17" s="11"/>
      <c r="T17" s="11"/>
      <c r="U17" s="11"/>
      <c r="V17" s="11"/>
      <c r="W17" s="11"/>
      <c r="X17" s="11"/>
      <c r="Y17" s="11"/>
      <c r="Z17" s="11"/>
      <c r="AA17" s="11"/>
    </row>
    <row r="18" spans="1:27" ht="177.7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30266</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96.75">
      <c r="A20" s="49">
        <v>16</v>
      </c>
      <c r="B20" s="48" t="s">
        <v>388</v>
      </c>
      <c r="C20" s="49" t="s">
        <v>76</v>
      </c>
      <c r="D20" s="2" t="s">
        <v>386</v>
      </c>
      <c r="E20" s="48" t="s">
        <v>387</v>
      </c>
      <c r="F20" s="51">
        <v>800</v>
      </c>
      <c r="G20" s="51">
        <f>V20</f>
        <v>0</v>
      </c>
      <c r="H20" s="51">
        <f>SUM(P20:AA20)</f>
        <v>0</v>
      </c>
      <c r="I20" s="52">
        <f>F20-H20</f>
        <v>800</v>
      </c>
      <c r="J20" s="54">
        <v>1100731</v>
      </c>
      <c r="K20" s="28"/>
      <c r="L20" s="48"/>
      <c r="M20" s="46" t="s">
        <v>46</v>
      </c>
      <c r="N20" s="32"/>
      <c r="O20" s="20"/>
      <c r="P20" s="11"/>
      <c r="Q20" s="11"/>
      <c r="R20" s="11"/>
      <c r="S20" s="11"/>
      <c r="T20" s="11"/>
      <c r="U20" s="11"/>
      <c r="V20" s="11"/>
      <c r="W20" s="11"/>
      <c r="X20" s="11"/>
      <c r="Y20" s="11"/>
      <c r="Z20" s="11"/>
      <c r="AA20" s="11"/>
    </row>
    <row r="21" spans="1:27" ht="64.5">
      <c r="A21" s="49">
        <v>17</v>
      </c>
      <c r="B21" s="48" t="s">
        <v>90</v>
      </c>
      <c r="C21" s="49" t="s">
        <v>87</v>
      </c>
      <c r="D21" s="2" t="s">
        <v>88</v>
      </c>
      <c r="E21" s="48" t="s">
        <v>89</v>
      </c>
      <c r="F21" s="51">
        <v>4000</v>
      </c>
      <c r="G21" s="51">
        <f t="shared" si="0"/>
        <v>0</v>
      </c>
      <c r="H21" s="51">
        <f t="shared" si="1"/>
        <v>4000</v>
      </c>
      <c r="I21" s="52">
        <f t="shared" si="2"/>
        <v>0</v>
      </c>
      <c r="J21" s="56" t="s">
        <v>91</v>
      </c>
      <c r="K21" s="28">
        <v>44357</v>
      </c>
      <c r="L21" s="48" t="s">
        <v>148</v>
      </c>
      <c r="M21" s="46" t="s">
        <v>46</v>
      </c>
      <c r="N21" s="32"/>
      <c r="O21" s="20"/>
      <c r="P21" s="11"/>
      <c r="Q21" s="11"/>
      <c r="R21" s="11"/>
      <c r="S21" s="11"/>
      <c r="T21" s="11"/>
      <c r="U21" s="11">
        <v>4000</v>
      </c>
      <c r="V21" s="11"/>
      <c r="W21" s="11"/>
      <c r="X21" s="11"/>
      <c r="Y21" s="11"/>
      <c r="Z21" s="11"/>
      <c r="AA21" s="11"/>
    </row>
    <row r="22" spans="1:27" ht="96.75">
      <c r="A22" s="49">
        <v>18</v>
      </c>
      <c r="B22" s="48" t="s">
        <v>159</v>
      </c>
      <c r="C22" s="49" t="s">
        <v>155</v>
      </c>
      <c r="D22" s="2" t="s">
        <v>156</v>
      </c>
      <c r="E22" s="48" t="s">
        <v>158</v>
      </c>
      <c r="F22" s="51">
        <v>4000</v>
      </c>
      <c r="G22" s="51">
        <f t="shared" si="0"/>
        <v>0</v>
      </c>
      <c r="H22" s="51">
        <f t="shared" si="1"/>
        <v>4000</v>
      </c>
      <c r="I22" s="52">
        <f t="shared" si="2"/>
        <v>0</v>
      </c>
      <c r="J22" s="56" t="s">
        <v>157</v>
      </c>
      <c r="K22" s="28">
        <v>44299</v>
      </c>
      <c r="L22" s="48"/>
      <c r="M22" s="46" t="s">
        <v>45</v>
      </c>
      <c r="N22" s="32"/>
      <c r="O22" s="20"/>
      <c r="P22" s="11"/>
      <c r="Q22" s="11"/>
      <c r="R22" s="11"/>
      <c r="S22" s="11">
        <v>4000</v>
      </c>
      <c r="T22" s="11"/>
      <c r="U22" s="11"/>
      <c r="V22" s="11"/>
      <c r="W22" s="11"/>
      <c r="X22" s="11"/>
      <c r="Y22" s="11"/>
      <c r="Z22" s="11"/>
      <c r="AA22" s="11"/>
    </row>
    <row r="23" spans="1:27" ht="81">
      <c r="A23" s="49">
        <v>19</v>
      </c>
      <c r="B23" s="24"/>
      <c r="C23" s="49" t="s">
        <v>219</v>
      </c>
      <c r="D23" s="2" t="s">
        <v>253</v>
      </c>
      <c r="E23" s="24" t="s">
        <v>220</v>
      </c>
      <c r="F23" s="51">
        <v>381031</v>
      </c>
      <c r="G23" s="51">
        <f t="shared" si="0"/>
        <v>0</v>
      </c>
      <c r="H23" s="51">
        <f t="shared" si="1"/>
        <v>381031</v>
      </c>
      <c r="I23" s="52">
        <f t="shared" si="2"/>
        <v>0</v>
      </c>
      <c r="J23" s="56"/>
      <c r="K23" s="28">
        <v>44351</v>
      </c>
      <c r="L23" s="48"/>
      <c r="M23" s="46" t="s">
        <v>281</v>
      </c>
      <c r="N23" s="32"/>
      <c r="O23" s="20"/>
      <c r="P23" s="11"/>
      <c r="Q23" s="11"/>
      <c r="R23" s="11"/>
      <c r="S23" s="11"/>
      <c r="T23" s="11"/>
      <c r="U23" s="11">
        <v>381031</v>
      </c>
      <c r="V23" s="11"/>
      <c r="W23" s="11"/>
      <c r="X23" s="11"/>
      <c r="Y23" s="11"/>
      <c r="Z23" s="11"/>
      <c r="AA23" s="11"/>
    </row>
    <row r="24" spans="1:27" ht="129">
      <c r="A24" s="49">
        <v>20</v>
      </c>
      <c r="B24" s="24" t="s">
        <v>372</v>
      </c>
      <c r="C24" s="49" t="s">
        <v>369</v>
      </c>
      <c r="D24" s="2" t="s">
        <v>370</v>
      </c>
      <c r="E24" s="24" t="s">
        <v>371</v>
      </c>
      <c r="F24" s="51">
        <v>6187</v>
      </c>
      <c r="G24" s="51">
        <f t="shared" si="0"/>
        <v>194</v>
      </c>
      <c r="H24" s="51">
        <f t="shared" si="1"/>
        <v>6187</v>
      </c>
      <c r="I24" s="52">
        <f t="shared" si="2"/>
        <v>0</v>
      </c>
      <c r="J24" s="62">
        <v>1100731</v>
      </c>
      <c r="K24" s="28">
        <v>44393</v>
      </c>
      <c r="L24" s="48"/>
      <c r="M24" s="46" t="s">
        <v>281</v>
      </c>
      <c r="N24" s="32"/>
      <c r="O24" s="20"/>
      <c r="P24" s="11"/>
      <c r="Q24" s="11"/>
      <c r="R24" s="11"/>
      <c r="S24" s="11"/>
      <c r="T24" s="11"/>
      <c r="U24" s="11">
        <v>5993</v>
      </c>
      <c r="V24" s="11">
        <v>194</v>
      </c>
      <c r="W24" s="11"/>
      <c r="X24" s="11"/>
      <c r="Y24" s="11"/>
      <c r="Z24" s="11"/>
      <c r="AA24" s="11"/>
    </row>
    <row r="25" spans="1:27" ht="64.5">
      <c r="A25" s="49">
        <v>21</v>
      </c>
      <c r="B25" s="48" t="s">
        <v>196</v>
      </c>
      <c r="C25" s="49" t="s">
        <v>193</v>
      </c>
      <c r="D25" s="2" t="s">
        <v>195</v>
      </c>
      <c r="E25" s="48" t="s">
        <v>194</v>
      </c>
      <c r="F25" s="51">
        <v>5000</v>
      </c>
      <c r="G25" s="51">
        <f t="shared" si="0"/>
        <v>0</v>
      </c>
      <c r="H25" s="51">
        <f t="shared" si="1"/>
        <v>5000</v>
      </c>
      <c r="I25" s="52">
        <f t="shared" si="2"/>
        <v>0</v>
      </c>
      <c r="J25" s="62">
        <v>1100530</v>
      </c>
      <c r="K25" s="28">
        <v>44316</v>
      </c>
      <c r="L25" s="48"/>
      <c r="M25" s="46" t="s">
        <v>46</v>
      </c>
      <c r="N25" s="32"/>
      <c r="O25" s="20"/>
      <c r="P25" s="11"/>
      <c r="Q25" s="11"/>
      <c r="R25" s="11"/>
      <c r="S25" s="11">
        <v>5000</v>
      </c>
      <c r="T25" s="11"/>
      <c r="U25" s="11"/>
      <c r="V25" s="11"/>
      <c r="W25" s="11"/>
      <c r="X25" s="11"/>
      <c r="Y25" s="11"/>
      <c r="Z25" s="11"/>
      <c r="AA25" s="11"/>
    </row>
    <row r="26" spans="1:27" ht="64.5">
      <c r="A26" s="49">
        <v>22</v>
      </c>
      <c r="B26" s="48" t="s">
        <v>335</v>
      </c>
      <c r="C26" s="49" t="s">
        <v>193</v>
      </c>
      <c r="D26" s="2" t="s">
        <v>333</v>
      </c>
      <c r="E26" s="48" t="s">
        <v>334</v>
      </c>
      <c r="F26" s="51">
        <v>1000</v>
      </c>
      <c r="G26" s="51">
        <f t="shared" si="0"/>
        <v>0</v>
      </c>
      <c r="H26" s="51">
        <f t="shared" si="1"/>
        <v>1000</v>
      </c>
      <c r="I26" s="52">
        <f t="shared" si="2"/>
        <v>0</v>
      </c>
      <c r="J26" s="62">
        <v>1100731</v>
      </c>
      <c r="K26" s="28"/>
      <c r="L26" s="48"/>
      <c r="M26" s="46" t="s">
        <v>46</v>
      </c>
      <c r="N26" s="32"/>
      <c r="O26" s="20"/>
      <c r="P26" s="11"/>
      <c r="Q26" s="11"/>
      <c r="R26" s="11"/>
      <c r="S26" s="11"/>
      <c r="T26" s="11"/>
      <c r="U26" s="11">
        <v>1000</v>
      </c>
      <c r="V26" s="11"/>
      <c r="W26" s="11"/>
      <c r="X26" s="11"/>
      <c r="Y26" s="11"/>
      <c r="Z26" s="11"/>
      <c r="AA26" s="11"/>
    </row>
    <row r="27" spans="1:27" ht="291">
      <c r="A27" s="49">
        <v>23</v>
      </c>
      <c r="B27" s="48" t="s">
        <v>374</v>
      </c>
      <c r="C27" s="49" t="s">
        <v>352</v>
      </c>
      <c r="D27" s="2" t="s">
        <v>353</v>
      </c>
      <c r="E27" s="48" t="s">
        <v>354</v>
      </c>
      <c r="F27" s="51">
        <v>233000</v>
      </c>
      <c r="G27" s="51">
        <f t="shared" si="0"/>
        <v>61472</v>
      </c>
      <c r="H27" s="51">
        <f t="shared" si="1"/>
        <v>146877</v>
      </c>
      <c r="I27" s="52">
        <f t="shared" si="2"/>
        <v>86123</v>
      </c>
      <c r="J27" s="62" t="s">
        <v>62</v>
      </c>
      <c r="K27" s="28"/>
      <c r="L27" s="48"/>
      <c r="M27" s="46" t="s">
        <v>46</v>
      </c>
      <c r="N27" s="32"/>
      <c r="O27" s="20"/>
      <c r="P27" s="11"/>
      <c r="Q27" s="11"/>
      <c r="R27" s="11"/>
      <c r="S27" s="11"/>
      <c r="T27" s="11"/>
      <c r="U27" s="11">
        <v>85405</v>
      </c>
      <c r="V27" s="11">
        <v>61472</v>
      </c>
      <c r="W27" s="11"/>
      <c r="X27" s="11"/>
      <c r="Y27" s="11"/>
      <c r="Z27" s="11"/>
      <c r="AA27" s="11"/>
    </row>
    <row r="28" spans="1:27" ht="162">
      <c r="A28" s="49">
        <v>24</v>
      </c>
      <c r="B28" s="48" t="s">
        <v>263</v>
      </c>
      <c r="C28" s="49" t="s">
        <v>260</v>
      </c>
      <c r="D28" s="2" t="s">
        <v>261</v>
      </c>
      <c r="E28" s="48" t="s">
        <v>262</v>
      </c>
      <c r="F28" s="51">
        <f>102927</f>
        <v>102927</v>
      </c>
      <c r="G28" s="51">
        <f t="shared" si="0"/>
        <v>14704</v>
      </c>
      <c r="H28" s="51">
        <f t="shared" si="1"/>
        <v>86752</v>
      </c>
      <c r="I28" s="52">
        <f t="shared" si="2"/>
        <v>16175</v>
      </c>
      <c r="J28" s="62"/>
      <c r="K28" s="28"/>
      <c r="L28" s="48"/>
      <c r="M28" s="46" t="s">
        <v>46</v>
      </c>
      <c r="N28" s="32"/>
      <c r="O28" s="20"/>
      <c r="P28" s="11"/>
      <c r="Q28" s="11"/>
      <c r="R28" s="11"/>
      <c r="S28" s="11"/>
      <c r="T28" s="11">
        <v>30878</v>
      </c>
      <c r="U28" s="11">
        <v>41170</v>
      </c>
      <c r="V28" s="11">
        <v>14704</v>
      </c>
      <c r="W28" s="11"/>
      <c r="X28" s="11"/>
      <c r="Y28" s="11"/>
      <c r="Z28" s="11"/>
      <c r="AA28" s="11"/>
    </row>
    <row r="29" spans="1:27" ht="162">
      <c r="A29" s="49">
        <v>25</v>
      </c>
      <c r="B29" s="48" t="s">
        <v>249</v>
      </c>
      <c r="C29" s="49" t="s">
        <v>212</v>
      </c>
      <c r="D29" s="2" t="s">
        <v>213</v>
      </c>
      <c r="E29" s="48" t="s">
        <v>214</v>
      </c>
      <c r="F29" s="51">
        <v>50000</v>
      </c>
      <c r="G29" s="51">
        <f t="shared" si="0"/>
        <v>0</v>
      </c>
      <c r="H29" s="51">
        <f t="shared" si="1"/>
        <v>0</v>
      </c>
      <c r="I29" s="52">
        <f t="shared" si="2"/>
        <v>50000</v>
      </c>
      <c r="J29" s="62">
        <v>1100731</v>
      </c>
      <c r="K29" s="28"/>
      <c r="L29" s="48"/>
      <c r="M29" s="46" t="s">
        <v>47</v>
      </c>
      <c r="N29" s="32"/>
      <c r="O29" s="20"/>
      <c r="P29" s="11"/>
      <c r="Q29" s="11"/>
      <c r="R29" s="11"/>
      <c r="S29" s="11"/>
      <c r="T29" s="11"/>
      <c r="U29" s="11"/>
      <c r="V29" s="11"/>
      <c r="W29" s="11"/>
      <c r="X29" s="11"/>
      <c r="Y29" s="11"/>
      <c r="Z29" s="11"/>
      <c r="AA29" s="11"/>
    </row>
    <row r="30" spans="1:27" ht="90" customHeight="1">
      <c r="A30" s="49">
        <v>26</v>
      </c>
      <c r="B30" s="101" t="s">
        <v>272</v>
      </c>
      <c r="C30" s="49" t="s">
        <v>228</v>
      </c>
      <c r="D30" s="2" t="s">
        <v>268</v>
      </c>
      <c r="E30" s="48" t="s">
        <v>230</v>
      </c>
      <c r="F30" s="51">
        <v>30000</v>
      </c>
      <c r="G30" s="51">
        <f t="shared" si="0"/>
        <v>0</v>
      </c>
      <c r="H30" s="51">
        <f t="shared" si="1"/>
        <v>19769</v>
      </c>
      <c r="I30" s="52">
        <f t="shared" si="2"/>
        <v>10231</v>
      </c>
      <c r="J30" s="62" t="s">
        <v>62</v>
      </c>
      <c r="K30" s="28"/>
      <c r="L30" s="48"/>
      <c r="M30" s="46" t="s">
        <v>46</v>
      </c>
      <c r="N30" s="32"/>
      <c r="O30" s="20"/>
      <c r="P30" s="11"/>
      <c r="Q30" s="11"/>
      <c r="R30" s="11"/>
      <c r="S30" s="11">
        <v>17369</v>
      </c>
      <c r="T30" s="11">
        <v>2400</v>
      </c>
      <c r="U30" s="11"/>
      <c r="V30" s="11"/>
      <c r="W30" s="11"/>
      <c r="X30" s="11"/>
      <c r="Y30" s="11"/>
      <c r="Z30" s="11"/>
      <c r="AA30" s="11"/>
    </row>
    <row r="31" spans="1:27" ht="90" customHeight="1">
      <c r="A31" s="49">
        <v>27</v>
      </c>
      <c r="B31" s="103"/>
      <c r="C31" s="49" t="s">
        <v>228</v>
      </c>
      <c r="D31" s="2" t="s">
        <v>269</v>
      </c>
      <c r="E31" s="48" t="s">
        <v>230</v>
      </c>
      <c r="F31" s="51">
        <v>30000</v>
      </c>
      <c r="G31" s="51">
        <f t="shared" si="0"/>
        <v>0</v>
      </c>
      <c r="H31" s="51">
        <f t="shared" si="1"/>
        <v>30000</v>
      </c>
      <c r="I31" s="52">
        <f t="shared" si="2"/>
        <v>0</v>
      </c>
      <c r="J31" s="62" t="s">
        <v>62</v>
      </c>
      <c r="K31" s="28"/>
      <c r="L31" s="48"/>
      <c r="M31" s="46" t="s">
        <v>47</v>
      </c>
      <c r="N31" s="32"/>
      <c r="O31" s="20"/>
      <c r="P31" s="11"/>
      <c r="Q31" s="11"/>
      <c r="R31" s="11"/>
      <c r="S31" s="11"/>
      <c r="T31" s="11">
        <v>30000</v>
      </c>
      <c r="U31" s="11"/>
      <c r="V31" s="11"/>
      <c r="W31" s="11"/>
      <c r="X31" s="11"/>
      <c r="Y31" s="11"/>
      <c r="Z31" s="11"/>
      <c r="AA31" s="11"/>
    </row>
    <row r="32" spans="1:27" ht="90" customHeight="1">
      <c r="A32" s="49">
        <v>28</v>
      </c>
      <c r="B32" s="103"/>
      <c r="C32" s="49" t="s">
        <v>228</v>
      </c>
      <c r="D32" s="2" t="s">
        <v>270</v>
      </c>
      <c r="E32" s="48" t="s">
        <v>230</v>
      </c>
      <c r="F32" s="51">
        <v>45000</v>
      </c>
      <c r="G32" s="51">
        <f t="shared" si="0"/>
        <v>0</v>
      </c>
      <c r="H32" s="51">
        <f t="shared" si="1"/>
        <v>38873</v>
      </c>
      <c r="I32" s="52">
        <f t="shared" si="2"/>
        <v>6127</v>
      </c>
      <c r="J32" s="62" t="s">
        <v>62</v>
      </c>
      <c r="K32" s="28"/>
      <c r="L32" s="48"/>
      <c r="M32" s="46" t="s">
        <v>273</v>
      </c>
      <c r="N32" s="32"/>
      <c r="O32" s="20"/>
      <c r="P32" s="11"/>
      <c r="Q32" s="11"/>
      <c r="R32" s="11"/>
      <c r="S32" s="11"/>
      <c r="T32" s="11">
        <v>38873</v>
      </c>
      <c r="U32" s="11"/>
      <c r="V32" s="11"/>
      <c r="W32" s="11"/>
      <c r="X32" s="11"/>
      <c r="Y32" s="11"/>
      <c r="Z32" s="11"/>
      <c r="AA32" s="11"/>
    </row>
    <row r="33" spans="1:27" ht="90" customHeight="1">
      <c r="A33" s="49">
        <v>29</v>
      </c>
      <c r="B33" s="96"/>
      <c r="C33" s="49" t="s">
        <v>228</v>
      </c>
      <c r="D33" s="2" t="s">
        <v>271</v>
      </c>
      <c r="E33" s="48" t="s">
        <v>230</v>
      </c>
      <c r="F33" s="51">
        <v>20000</v>
      </c>
      <c r="G33" s="51">
        <f t="shared" si="0"/>
        <v>18800</v>
      </c>
      <c r="H33" s="51">
        <f t="shared" si="1"/>
        <v>20000</v>
      </c>
      <c r="I33" s="52">
        <f t="shared" si="2"/>
        <v>0</v>
      </c>
      <c r="J33" s="62" t="s">
        <v>62</v>
      </c>
      <c r="K33" s="28"/>
      <c r="L33" s="48"/>
      <c r="M33" s="46" t="s">
        <v>45</v>
      </c>
      <c r="N33" s="32"/>
      <c r="O33" s="20"/>
      <c r="P33" s="11"/>
      <c r="Q33" s="11"/>
      <c r="R33" s="11"/>
      <c r="S33" s="11"/>
      <c r="T33" s="11"/>
      <c r="U33" s="11">
        <v>1200</v>
      </c>
      <c r="V33" s="11">
        <v>18800</v>
      </c>
      <c r="W33" s="11"/>
      <c r="X33" s="11"/>
      <c r="Y33" s="11"/>
      <c r="Z33" s="11"/>
      <c r="AA33" s="11"/>
    </row>
    <row r="34" spans="1:27" ht="129">
      <c r="A34" s="49">
        <v>30</v>
      </c>
      <c r="B34" s="48" t="s">
        <v>245</v>
      </c>
      <c r="C34" s="49" t="s">
        <v>228</v>
      </c>
      <c r="D34" s="2" t="s">
        <v>243</v>
      </c>
      <c r="E34" s="48" t="s">
        <v>244</v>
      </c>
      <c r="F34" s="51">
        <v>13969</v>
      </c>
      <c r="G34" s="51">
        <f t="shared" si="0"/>
        <v>2573</v>
      </c>
      <c r="H34" s="51">
        <f t="shared" si="1"/>
        <v>12866</v>
      </c>
      <c r="I34" s="52">
        <f t="shared" si="2"/>
        <v>1103</v>
      </c>
      <c r="J34" s="62">
        <v>1100731</v>
      </c>
      <c r="K34" s="28"/>
      <c r="L34" s="48"/>
      <c r="M34" s="46" t="s">
        <v>46</v>
      </c>
      <c r="N34" s="32"/>
      <c r="O34" s="20"/>
      <c r="P34" s="11"/>
      <c r="Q34" s="11"/>
      <c r="R34" s="11"/>
      <c r="S34" s="11"/>
      <c r="T34" s="11">
        <v>4411</v>
      </c>
      <c r="U34" s="11">
        <v>5882</v>
      </c>
      <c r="V34" s="11">
        <v>2573</v>
      </c>
      <c r="W34" s="11"/>
      <c r="X34" s="11"/>
      <c r="Y34" s="11"/>
      <c r="Z34" s="11"/>
      <c r="AA34" s="11"/>
    </row>
    <row r="35" spans="1:27" ht="210">
      <c r="A35" s="49">
        <v>31</v>
      </c>
      <c r="B35" s="48" t="s">
        <v>206</v>
      </c>
      <c r="C35" s="49" t="s">
        <v>180</v>
      </c>
      <c r="D35" s="2" t="s">
        <v>181</v>
      </c>
      <c r="E35" s="48" t="s">
        <v>182</v>
      </c>
      <c r="F35" s="51">
        <v>99300</v>
      </c>
      <c r="G35" s="51">
        <f t="shared" si="0"/>
        <v>0</v>
      </c>
      <c r="H35" s="51">
        <f t="shared" si="1"/>
        <v>99300</v>
      </c>
      <c r="I35" s="52">
        <f t="shared" si="2"/>
        <v>0</v>
      </c>
      <c r="J35" s="56" t="s">
        <v>183</v>
      </c>
      <c r="K35" s="28">
        <v>44253</v>
      </c>
      <c r="L35" s="48"/>
      <c r="M35" s="46" t="s">
        <v>46</v>
      </c>
      <c r="N35" s="32"/>
      <c r="O35" s="20"/>
      <c r="P35" s="11"/>
      <c r="Q35" s="11">
        <v>99300</v>
      </c>
      <c r="R35" s="11"/>
      <c r="S35" s="11"/>
      <c r="T35" s="11"/>
      <c r="U35" s="11"/>
      <c r="V35" s="11"/>
      <c r="W35" s="11"/>
      <c r="X35" s="11"/>
      <c r="Y35" s="11"/>
      <c r="Z35" s="11"/>
      <c r="AA35" s="11"/>
    </row>
    <row r="36" spans="1:27" ht="48">
      <c r="A36" s="49">
        <v>32</v>
      </c>
      <c r="B36" s="48" t="s">
        <v>318</v>
      </c>
      <c r="C36" s="49" t="s">
        <v>314</v>
      </c>
      <c r="D36" s="2" t="s">
        <v>315</v>
      </c>
      <c r="E36" s="48" t="s">
        <v>316</v>
      </c>
      <c r="F36" s="51">
        <v>2000</v>
      </c>
      <c r="G36" s="51">
        <f t="shared" si="0"/>
        <v>2000</v>
      </c>
      <c r="H36" s="51">
        <f t="shared" si="1"/>
        <v>2000</v>
      </c>
      <c r="I36" s="52">
        <f t="shared" si="2"/>
        <v>0</v>
      </c>
      <c r="J36" s="56" t="s">
        <v>317</v>
      </c>
      <c r="K36" s="28"/>
      <c r="L36" s="48"/>
      <c r="M36" s="46" t="s">
        <v>51</v>
      </c>
      <c r="N36" s="32"/>
      <c r="O36" s="20"/>
      <c r="P36" s="11"/>
      <c r="Q36" s="11"/>
      <c r="R36" s="11"/>
      <c r="S36" s="11"/>
      <c r="T36" s="11"/>
      <c r="U36" s="11"/>
      <c r="V36" s="11">
        <v>2000</v>
      </c>
      <c r="W36" s="11"/>
      <c r="X36" s="11"/>
      <c r="Y36" s="11"/>
      <c r="Z36" s="11"/>
      <c r="AA36" s="11"/>
    </row>
    <row r="37" spans="1:27" ht="226.5">
      <c r="A37" s="49">
        <v>33</v>
      </c>
      <c r="B37" s="48" t="s">
        <v>169</v>
      </c>
      <c r="C37" s="49" t="s">
        <v>166</v>
      </c>
      <c r="D37" s="2" t="s">
        <v>167</v>
      </c>
      <c r="E37" s="48" t="s">
        <v>168</v>
      </c>
      <c r="F37" s="51">
        <v>14679</v>
      </c>
      <c r="G37" s="51">
        <f t="shared" si="0"/>
        <v>0</v>
      </c>
      <c r="H37" s="51">
        <f t="shared" si="1"/>
        <v>14679</v>
      </c>
      <c r="I37" s="52">
        <f t="shared" si="2"/>
        <v>0</v>
      </c>
      <c r="J37" s="56"/>
      <c r="K37" s="28"/>
      <c r="L37" s="48"/>
      <c r="M37" s="46" t="s">
        <v>127</v>
      </c>
      <c r="N37" s="32"/>
      <c r="O37" s="20"/>
      <c r="P37" s="11"/>
      <c r="Q37" s="11">
        <v>14679</v>
      </c>
      <c r="R37" s="11"/>
      <c r="S37" s="11"/>
      <c r="T37" s="11"/>
      <c r="U37" s="11"/>
      <c r="V37" s="11"/>
      <c r="W37" s="11"/>
      <c r="X37" s="11"/>
      <c r="Y37" s="11"/>
      <c r="Z37" s="11"/>
      <c r="AA37" s="11"/>
    </row>
    <row r="38" spans="1:27" ht="210">
      <c r="A38" s="49">
        <v>34</v>
      </c>
      <c r="B38" s="48" t="s">
        <v>126</v>
      </c>
      <c r="C38" s="49" t="s">
        <v>123</v>
      </c>
      <c r="D38" s="2" t="s">
        <v>124</v>
      </c>
      <c r="E38" s="48" t="s">
        <v>125</v>
      </c>
      <c r="F38" s="51">
        <f>17498+4550000+356504</f>
        <v>4924002</v>
      </c>
      <c r="G38" s="51">
        <f t="shared" si="0"/>
        <v>0</v>
      </c>
      <c r="H38" s="51">
        <f t="shared" si="1"/>
        <v>4924002</v>
      </c>
      <c r="I38" s="52">
        <f t="shared" si="2"/>
        <v>0</v>
      </c>
      <c r="J38" s="56"/>
      <c r="K38" s="28"/>
      <c r="L38" s="48" t="s">
        <v>149</v>
      </c>
      <c r="M38" s="46" t="s">
        <v>127</v>
      </c>
      <c r="N38" s="32"/>
      <c r="O38" s="20"/>
      <c r="P38" s="11"/>
      <c r="Q38" s="11"/>
      <c r="R38" s="11"/>
      <c r="S38" s="11">
        <v>4550000</v>
      </c>
      <c r="T38" s="11"/>
      <c r="U38" s="11">
        <v>374002</v>
      </c>
      <c r="V38" s="11"/>
      <c r="W38" s="11"/>
      <c r="X38" s="11"/>
      <c r="Y38" s="11"/>
      <c r="Z38" s="11"/>
      <c r="AA38" s="11"/>
    </row>
    <row r="39" spans="1:39" ht="48">
      <c r="A39" s="49">
        <v>35</v>
      </c>
      <c r="B39" s="48" t="s">
        <v>48</v>
      </c>
      <c r="C39" s="49" t="s">
        <v>131</v>
      </c>
      <c r="D39" s="2" t="s">
        <v>132</v>
      </c>
      <c r="E39" s="48" t="s">
        <v>366</v>
      </c>
      <c r="F39" s="51">
        <f>SUM(AB39:AM39)</f>
        <v>2198599</v>
      </c>
      <c r="G39" s="51">
        <f t="shared" si="0"/>
        <v>268103</v>
      </c>
      <c r="H39" s="51">
        <f t="shared" si="1"/>
        <v>2183103</v>
      </c>
      <c r="I39" s="52">
        <f t="shared" si="2"/>
        <v>15496</v>
      </c>
      <c r="J39" s="13">
        <v>10912</v>
      </c>
      <c r="K39" s="28"/>
      <c r="L39" s="48" t="s">
        <v>129</v>
      </c>
      <c r="M39" s="46" t="s">
        <v>49</v>
      </c>
      <c r="N39" s="9"/>
      <c r="O39" s="20"/>
      <c r="P39" s="11">
        <v>574485</v>
      </c>
      <c r="Q39" s="11">
        <v>268103</v>
      </c>
      <c r="R39" s="11">
        <v>268103</v>
      </c>
      <c r="S39" s="11">
        <v>268103</v>
      </c>
      <c r="T39" s="11">
        <v>268103</v>
      </c>
      <c r="U39" s="11">
        <v>268103</v>
      </c>
      <c r="V39" s="11">
        <v>268103</v>
      </c>
      <c r="W39" s="11"/>
      <c r="X39" s="11"/>
      <c r="Y39" s="11"/>
      <c r="Z39" s="11"/>
      <c r="AA39" s="11"/>
      <c r="AB39" s="45">
        <v>314130</v>
      </c>
      <c r="AC39" s="45">
        <v>275851</v>
      </c>
      <c r="AD39" s="45">
        <v>268103</v>
      </c>
      <c r="AE39" s="45">
        <v>268103</v>
      </c>
      <c r="AF39" s="45">
        <v>268103</v>
      </c>
      <c r="AG39" s="45">
        <v>268103</v>
      </c>
      <c r="AH39" s="45">
        <v>268103</v>
      </c>
      <c r="AI39" s="45">
        <v>268103</v>
      </c>
      <c r="AJ39" s="45"/>
      <c r="AK39" s="45"/>
      <c r="AL39" s="45"/>
      <c r="AM39" s="45"/>
    </row>
    <row r="40" spans="1:39" ht="48">
      <c r="A40" s="49">
        <v>36</v>
      </c>
      <c r="B40" s="48" t="s">
        <v>50</v>
      </c>
      <c r="C40" s="49" t="s">
        <v>133</v>
      </c>
      <c r="D40" s="2" t="s">
        <v>134</v>
      </c>
      <c r="E40" s="48" t="s">
        <v>152</v>
      </c>
      <c r="F40" s="51">
        <f>SUM(AB40:AM40)</f>
        <v>200000</v>
      </c>
      <c r="G40" s="51">
        <f t="shared" si="0"/>
        <v>0</v>
      </c>
      <c r="H40" s="51">
        <f t="shared" si="1"/>
        <v>133500</v>
      </c>
      <c r="I40" s="52">
        <f t="shared" si="2"/>
        <v>66500</v>
      </c>
      <c r="J40" s="13">
        <v>10912</v>
      </c>
      <c r="K40" s="28"/>
      <c r="L40" s="48"/>
      <c r="M40" s="46" t="s">
        <v>49</v>
      </c>
      <c r="N40" s="9"/>
      <c r="O40" s="20"/>
      <c r="P40" s="11"/>
      <c r="Q40" s="11"/>
      <c r="R40" s="11">
        <v>133500</v>
      </c>
      <c r="S40" s="11"/>
      <c r="T40" s="11"/>
      <c r="U40" s="11"/>
      <c r="V40" s="11"/>
      <c r="W40" s="11"/>
      <c r="X40" s="11"/>
      <c r="Y40" s="11"/>
      <c r="Z40" s="11"/>
      <c r="AA40" s="11"/>
      <c r="AB40" s="45"/>
      <c r="AC40" s="45">
        <v>200000</v>
      </c>
      <c r="AD40" s="45"/>
      <c r="AE40" s="45"/>
      <c r="AF40" s="45"/>
      <c r="AG40" s="45"/>
      <c r="AH40" s="45"/>
      <c r="AI40" s="45"/>
      <c r="AJ40" s="45"/>
      <c r="AK40" s="45"/>
      <c r="AL40" s="45"/>
      <c r="AM40" s="45"/>
    </row>
    <row r="41" spans="1:39" ht="48">
      <c r="A41" s="49">
        <v>37</v>
      </c>
      <c r="B41" s="48" t="s">
        <v>50</v>
      </c>
      <c r="C41" s="49" t="s">
        <v>136</v>
      </c>
      <c r="D41" s="2" t="s">
        <v>135</v>
      </c>
      <c r="E41" s="48" t="s">
        <v>366</v>
      </c>
      <c r="F41" s="51">
        <f>SUM(AB41:AM41)</f>
        <v>838580</v>
      </c>
      <c r="G41" s="51">
        <f t="shared" si="0"/>
        <v>0</v>
      </c>
      <c r="H41" s="51">
        <f t="shared" si="1"/>
        <v>838580</v>
      </c>
      <c r="I41" s="52">
        <f t="shared" si="2"/>
        <v>0</v>
      </c>
      <c r="J41" s="13">
        <v>10912</v>
      </c>
      <c r="K41" s="28"/>
      <c r="L41" s="48" t="s">
        <v>130</v>
      </c>
      <c r="M41" s="46" t="s">
        <v>49</v>
      </c>
      <c r="N41" s="9"/>
      <c r="O41" s="20"/>
      <c r="P41" s="11">
        <v>246505</v>
      </c>
      <c r="Q41" s="11"/>
      <c r="R41" s="11"/>
      <c r="S41" s="11">
        <v>409575</v>
      </c>
      <c r="T41" s="11">
        <v>182500</v>
      </c>
      <c r="U41" s="11"/>
      <c r="V41" s="11"/>
      <c r="W41" s="11"/>
      <c r="X41" s="11"/>
      <c r="Y41" s="11"/>
      <c r="Z41" s="11"/>
      <c r="AA41" s="11"/>
      <c r="AB41" s="45">
        <v>248015</v>
      </c>
      <c r="AC41" s="45"/>
      <c r="AD41" s="45"/>
      <c r="AE41" s="45"/>
      <c r="AF41" s="45">
        <v>408065</v>
      </c>
      <c r="AG41" s="45">
        <v>182500</v>
      </c>
      <c r="AH41" s="45"/>
      <c r="AI41" s="45"/>
      <c r="AJ41" s="45"/>
      <c r="AK41" s="45"/>
      <c r="AL41" s="45"/>
      <c r="AM41" s="45"/>
    </row>
    <row r="42" spans="1:39" ht="81">
      <c r="A42" s="49">
        <v>38</v>
      </c>
      <c r="B42" s="48" t="s">
        <v>368</v>
      </c>
      <c r="C42" s="49" t="s">
        <v>364</v>
      </c>
      <c r="D42" s="2" t="s">
        <v>365</v>
      </c>
      <c r="E42" s="48" t="s">
        <v>367</v>
      </c>
      <c r="F42" s="51">
        <v>799000</v>
      </c>
      <c r="G42" s="51">
        <f t="shared" si="0"/>
        <v>799000</v>
      </c>
      <c r="H42" s="51">
        <f t="shared" si="1"/>
        <v>799000</v>
      </c>
      <c r="I42" s="52">
        <f t="shared" si="2"/>
        <v>0</v>
      </c>
      <c r="J42" s="13">
        <v>1100930</v>
      </c>
      <c r="K42" s="28">
        <v>44389</v>
      </c>
      <c r="L42" s="48"/>
      <c r="M42" s="46" t="s">
        <v>127</v>
      </c>
      <c r="N42" s="9"/>
      <c r="O42" s="20"/>
      <c r="P42" s="11"/>
      <c r="Q42" s="11"/>
      <c r="R42" s="11"/>
      <c r="S42" s="11"/>
      <c r="T42" s="11"/>
      <c r="U42" s="11"/>
      <c r="V42" s="11">
        <v>799000</v>
      </c>
      <c r="W42" s="11"/>
      <c r="X42" s="11"/>
      <c r="Y42" s="11"/>
      <c r="Z42" s="11"/>
      <c r="AA42" s="11"/>
      <c r="AB42" s="45"/>
      <c r="AC42" s="45"/>
      <c r="AD42" s="45"/>
      <c r="AE42" s="45"/>
      <c r="AF42" s="45"/>
      <c r="AG42" s="45"/>
      <c r="AH42" s="45"/>
      <c r="AI42" s="45"/>
      <c r="AJ42" s="45"/>
      <c r="AK42" s="45"/>
      <c r="AL42" s="45"/>
      <c r="AM42" s="45"/>
    </row>
    <row r="43" spans="1:39" ht="96.75">
      <c r="A43" s="49">
        <v>39</v>
      </c>
      <c r="B43" s="48" t="s">
        <v>393</v>
      </c>
      <c r="C43" s="49" t="s">
        <v>390</v>
      </c>
      <c r="D43" s="2" t="s">
        <v>391</v>
      </c>
      <c r="E43" s="48" t="s">
        <v>392</v>
      </c>
      <c r="F43" s="51">
        <v>10000</v>
      </c>
      <c r="G43" s="51">
        <f>V43</f>
        <v>0</v>
      </c>
      <c r="H43" s="51">
        <f>SUM(P43:AA43)</f>
        <v>0</v>
      </c>
      <c r="I43" s="52">
        <f>F43-H43</f>
        <v>10000</v>
      </c>
      <c r="J43" s="13"/>
      <c r="K43" s="28"/>
      <c r="L43" s="48"/>
      <c r="M43" s="46" t="s">
        <v>47</v>
      </c>
      <c r="N43" s="9"/>
      <c r="O43" s="20"/>
      <c r="P43" s="11"/>
      <c r="Q43" s="11"/>
      <c r="R43" s="11"/>
      <c r="S43" s="11"/>
      <c r="T43" s="11"/>
      <c r="U43" s="11"/>
      <c r="V43" s="11"/>
      <c r="W43" s="11"/>
      <c r="X43" s="11"/>
      <c r="Y43" s="11"/>
      <c r="Z43" s="11"/>
      <c r="AA43" s="11"/>
      <c r="AB43" s="45"/>
      <c r="AC43" s="45"/>
      <c r="AD43" s="45"/>
      <c r="AE43" s="45"/>
      <c r="AF43" s="45"/>
      <c r="AG43" s="45"/>
      <c r="AH43" s="45"/>
      <c r="AI43" s="45"/>
      <c r="AJ43" s="45"/>
      <c r="AK43" s="45"/>
      <c r="AL43" s="45"/>
      <c r="AM43" s="45"/>
    </row>
    <row r="44" spans="1:39" ht="113.25">
      <c r="A44" s="49">
        <v>40</v>
      </c>
      <c r="B44" s="48" t="s">
        <v>259</v>
      </c>
      <c r="C44" s="49" t="s">
        <v>256</v>
      </c>
      <c r="D44" s="2" t="s">
        <v>257</v>
      </c>
      <c r="E44" s="48" t="s">
        <v>258</v>
      </c>
      <c r="F44" s="51">
        <v>10000</v>
      </c>
      <c r="G44" s="51">
        <f t="shared" si="0"/>
        <v>10000</v>
      </c>
      <c r="H44" s="51">
        <f t="shared" si="1"/>
        <v>10000</v>
      </c>
      <c r="I44" s="52">
        <f t="shared" si="2"/>
        <v>0</v>
      </c>
      <c r="J44" s="13"/>
      <c r="K44" s="28"/>
      <c r="L44" s="48"/>
      <c r="M44" s="46" t="s">
        <v>127</v>
      </c>
      <c r="N44" s="9"/>
      <c r="O44" s="20"/>
      <c r="P44" s="11"/>
      <c r="Q44" s="11"/>
      <c r="R44" s="11"/>
      <c r="S44" s="11"/>
      <c r="T44" s="11"/>
      <c r="U44" s="11"/>
      <c r="V44" s="11">
        <v>10000</v>
      </c>
      <c r="W44" s="11"/>
      <c r="X44" s="11"/>
      <c r="Y44" s="11"/>
      <c r="Z44" s="11"/>
      <c r="AA44" s="11"/>
      <c r="AB44" s="45"/>
      <c r="AC44" s="45"/>
      <c r="AD44" s="45"/>
      <c r="AE44" s="45"/>
      <c r="AF44" s="45"/>
      <c r="AG44" s="45"/>
      <c r="AH44" s="45"/>
      <c r="AI44" s="45"/>
      <c r="AJ44" s="45"/>
      <c r="AK44" s="45"/>
      <c r="AL44" s="45"/>
      <c r="AM44" s="45"/>
    </row>
    <row r="45" spans="1:39" ht="81">
      <c r="A45" s="49">
        <v>41</v>
      </c>
      <c r="B45" s="48" t="s">
        <v>68</v>
      </c>
      <c r="C45" s="49" t="s">
        <v>64</v>
      </c>
      <c r="D45" s="2" t="s">
        <v>65</v>
      </c>
      <c r="E45" s="48" t="s">
        <v>66</v>
      </c>
      <c r="F45" s="51">
        <v>100000</v>
      </c>
      <c r="G45" s="51">
        <f t="shared" si="0"/>
        <v>0</v>
      </c>
      <c r="H45" s="51">
        <f t="shared" si="1"/>
        <v>100000</v>
      </c>
      <c r="I45" s="52">
        <f t="shared" si="2"/>
        <v>0</v>
      </c>
      <c r="J45" s="13">
        <v>11002</v>
      </c>
      <c r="K45" s="28">
        <v>44294</v>
      </c>
      <c r="L45" s="48" t="s">
        <v>150</v>
      </c>
      <c r="M45" s="46" t="s">
        <v>67</v>
      </c>
      <c r="N45" s="9"/>
      <c r="O45" s="20"/>
      <c r="P45" s="11"/>
      <c r="Q45" s="11"/>
      <c r="R45" s="11">
        <v>98000</v>
      </c>
      <c r="S45" s="11">
        <v>2000</v>
      </c>
      <c r="T45" s="11"/>
      <c r="U45" s="11"/>
      <c r="V45" s="11"/>
      <c r="W45" s="11"/>
      <c r="X45" s="11"/>
      <c r="Y45" s="11"/>
      <c r="Z45" s="11"/>
      <c r="AA45" s="11"/>
      <c r="AB45" s="45"/>
      <c r="AC45" s="45"/>
      <c r="AD45" s="45"/>
      <c r="AE45" s="45"/>
      <c r="AF45" s="45"/>
      <c r="AG45" s="45"/>
      <c r="AH45" s="45"/>
      <c r="AI45" s="45"/>
      <c r="AJ45" s="45"/>
      <c r="AK45" s="45"/>
      <c r="AL45" s="45"/>
      <c r="AM45" s="45"/>
    </row>
    <row r="46" spans="1:39" ht="96.75">
      <c r="A46" s="49">
        <v>42</v>
      </c>
      <c r="B46" s="74" t="s">
        <v>363</v>
      </c>
      <c r="C46" s="49" t="s">
        <v>360</v>
      </c>
      <c r="D46" s="2" t="s">
        <v>361</v>
      </c>
      <c r="E46" s="48" t="s">
        <v>362</v>
      </c>
      <c r="F46" s="51">
        <v>60000</v>
      </c>
      <c r="G46" s="51">
        <f t="shared" si="0"/>
        <v>0</v>
      </c>
      <c r="H46" s="51">
        <f t="shared" si="1"/>
        <v>60000</v>
      </c>
      <c r="I46" s="52">
        <f t="shared" si="2"/>
        <v>0</v>
      </c>
      <c r="J46" s="13"/>
      <c r="K46" s="28"/>
      <c r="L46" s="48"/>
      <c r="M46" s="46" t="s">
        <v>49</v>
      </c>
      <c r="N46" s="9"/>
      <c r="O46" s="20"/>
      <c r="P46" s="11"/>
      <c r="Q46" s="11"/>
      <c r="R46" s="11"/>
      <c r="S46" s="11"/>
      <c r="T46" s="11"/>
      <c r="U46" s="11">
        <v>60000</v>
      </c>
      <c r="V46" s="11"/>
      <c r="W46" s="11"/>
      <c r="X46" s="11"/>
      <c r="Y46" s="11"/>
      <c r="Z46" s="11"/>
      <c r="AA46" s="11"/>
      <c r="AB46" s="45"/>
      <c r="AC46" s="45"/>
      <c r="AD46" s="45"/>
      <c r="AE46" s="45"/>
      <c r="AF46" s="45"/>
      <c r="AG46" s="45"/>
      <c r="AH46" s="45"/>
      <c r="AI46" s="45"/>
      <c r="AJ46" s="45"/>
      <c r="AK46" s="45"/>
      <c r="AL46" s="45"/>
      <c r="AM46" s="45"/>
    </row>
    <row r="47" spans="1:39" ht="113.25">
      <c r="A47" s="49">
        <v>43</v>
      </c>
      <c r="B47" s="74" t="s">
        <v>347</v>
      </c>
      <c r="C47" s="49" t="s">
        <v>344</v>
      </c>
      <c r="D47" s="2" t="s">
        <v>345</v>
      </c>
      <c r="E47" s="48" t="s">
        <v>346</v>
      </c>
      <c r="F47" s="51">
        <v>18900</v>
      </c>
      <c r="G47" s="51">
        <f t="shared" si="0"/>
        <v>0</v>
      </c>
      <c r="H47" s="51">
        <f t="shared" si="1"/>
        <v>0</v>
      </c>
      <c r="I47" s="52">
        <f t="shared" si="2"/>
        <v>18900</v>
      </c>
      <c r="J47" s="13" t="s">
        <v>312</v>
      </c>
      <c r="K47" s="28"/>
      <c r="L47" s="48"/>
      <c r="M47" s="46" t="s">
        <v>281</v>
      </c>
      <c r="N47" s="9"/>
      <c r="O47" s="20"/>
      <c r="P47" s="11"/>
      <c r="Q47" s="11"/>
      <c r="R47" s="11"/>
      <c r="S47" s="11"/>
      <c r="T47" s="11"/>
      <c r="U47" s="11"/>
      <c r="V47" s="11"/>
      <c r="W47" s="11"/>
      <c r="X47" s="11"/>
      <c r="Y47" s="11"/>
      <c r="Z47" s="11"/>
      <c r="AA47" s="11"/>
      <c r="AB47" s="45"/>
      <c r="AC47" s="45"/>
      <c r="AD47" s="45"/>
      <c r="AE47" s="45"/>
      <c r="AF47" s="45"/>
      <c r="AG47" s="45"/>
      <c r="AH47" s="45"/>
      <c r="AI47" s="45"/>
      <c r="AJ47" s="45"/>
      <c r="AK47" s="45"/>
      <c r="AL47" s="45"/>
      <c r="AM47" s="45"/>
    </row>
    <row r="48" spans="1:39" ht="64.5">
      <c r="A48" s="49">
        <v>44</v>
      </c>
      <c r="B48" s="74" t="s">
        <v>283</v>
      </c>
      <c r="C48" s="49" t="s">
        <v>278</v>
      </c>
      <c r="D48" s="2" t="s">
        <v>279</v>
      </c>
      <c r="E48" s="48" t="s">
        <v>280</v>
      </c>
      <c r="F48" s="51">
        <v>20000</v>
      </c>
      <c r="G48" s="51">
        <f t="shared" si="0"/>
        <v>0</v>
      </c>
      <c r="H48" s="51">
        <f t="shared" si="1"/>
        <v>0</v>
      </c>
      <c r="I48" s="52">
        <f t="shared" si="2"/>
        <v>20000</v>
      </c>
      <c r="J48" s="13" t="s">
        <v>282</v>
      </c>
      <c r="K48" s="28"/>
      <c r="L48" s="48"/>
      <c r="M48" s="46" t="s">
        <v>281</v>
      </c>
      <c r="N48" s="9"/>
      <c r="O48" s="20"/>
      <c r="P48" s="11"/>
      <c r="Q48" s="11"/>
      <c r="R48" s="11"/>
      <c r="S48" s="11"/>
      <c r="T48" s="11"/>
      <c r="U48" s="11"/>
      <c r="V48" s="11"/>
      <c r="W48" s="11"/>
      <c r="X48" s="11"/>
      <c r="Y48" s="11"/>
      <c r="Z48" s="11"/>
      <c r="AA48" s="11"/>
      <c r="AB48" s="45"/>
      <c r="AC48" s="45"/>
      <c r="AD48" s="45"/>
      <c r="AE48" s="45"/>
      <c r="AF48" s="45"/>
      <c r="AG48" s="45"/>
      <c r="AH48" s="45"/>
      <c r="AI48" s="45"/>
      <c r="AJ48" s="45"/>
      <c r="AK48" s="45"/>
      <c r="AL48" s="45"/>
      <c r="AM48" s="45"/>
    </row>
    <row r="49" spans="1:39" ht="113.25">
      <c r="A49" s="49">
        <v>45</v>
      </c>
      <c r="B49" s="75" t="s">
        <v>385</v>
      </c>
      <c r="C49" s="49" t="s">
        <v>381</v>
      </c>
      <c r="D49" s="2" t="s">
        <v>382</v>
      </c>
      <c r="E49" s="48" t="s">
        <v>383</v>
      </c>
      <c r="F49" s="51">
        <v>7000</v>
      </c>
      <c r="G49" s="51">
        <f>V49</f>
        <v>0</v>
      </c>
      <c r="H49" s="51">
        <f>SUM(P49:AA49)</f>
        <v>0</v>
      </c>
      <c r="I49" s="52">
        <f>F49-H49</f>
        <v>7000</v>
      </c>
      <c r="J49" s="13"/>
      <c r="K49" s="28"/>
      <c r="L49" s="48"/>
      <c r="M49" s="46" t="s">
        <v>384</v>
      </c>
      <c r="N49" s="9"/>
      <c r="O49" s="20"/>
      <c r="P49" s="11"/>
      <c r="Q49" s="11"/>
      <c r="R49" s="11"/>
      <c r="S49" s="11"/>
      <c r="T49" s="11"/>
      <c r="U49" s="11"/>
      <c r="V49" s="11"/>
      <c r="W49" s="11"/>
      <c r="X49" s="11"/>
      <c r="Y49" s="11"/>
      <c r="Z49" s="11"/>
      <c r="AA49" s="11"/>
      <c r="AB49" s="45"/>
      <c r="AC49" s="45"/>
      <c r="AD49" s="45"/>
      <c r="AE49" s="45"/>
      <c r="AF49" s="45"/>
      <c r="AG49" s="45"/>
      <c r="AH49" s="45"/>
      <c r="AI49" s="45"/>
      <c r="AJ49" s="45"/>
      <c r="AK49" s="45"/>
      <c r="AL49" s="45"/>
      <c r="AM49" s="45"/>
    </row>
    <row r="50" spans="1:39" ht="129">
      <c r="A50" s="49">
        <v>46</v>
      </c>
      <c r="B50" s="74" t="s">
        <v>164</v>
      </c>
      <c r="C50" s="49" t="s">
        <v>161</v>
      </c>
      <c r="D50" s="2" t="s">
        <v>160</v>
      </c>
      <c r="E50" s="48" t="s">
        <v>162</v>
      </c>
      <c r="F50" s="51">
        <v>120000</v>
      </c>
      <c r="G50" s="51">
        <f t="shared" si="0"/>
        <v>0</v>
      </c>
      <c r="H50" s="51">
        <f t="shared" si="1"/>
        <v>120000</v>
      </c>
      <c r="I50" s="52">
        <f t="shared" si="2"/>
        <v>0</v>
      </c>
      <c r="J50" s="13" t="s">
        <v>163</v>
      </c>
      <c r="K50" s="28"/>
      <c r="L50" s="48"/>
      <c r="M50" s="46" t="s">
        <v>127</v>
      </c>
      <c r="N50" s="9"/>
      <c r="O50" s="20"/>
      <c r="P50" s="11"/>
      <c r="Q50" s="11">
        <v>120000</v>
      </c>
      <c r="R50" s="11"/>
      <c r="S50" s="11"/>
      <c r="T50" s="11"/>
      <c r="U50" s="11"/>
      <c r="V50" s="11"/>
      <c r="W50" s="11"/>
      <c r="X50" s="11"/>
      <c r="Y50" s="11"/>
      <c r="Z50" s="11"/>
      <c r="AA50" s="11"/>
      <c r="AB50" s="45"/>
      <c r="AC50" s="45"/>
      <c r="AD50" s="45"/>
      <c r="AE50" s="45"/>
      <c r="AF50" s="45"/>
      <c r="AG50" s="45"/>
      <c r="AH50" s="45"/>
      <c r="AI50" s="45"/>
      <c r="AJ50" s="45"/>
      <c r="AK50" s="45"/>
      <c r="AL50" s="45"/>
      <c r="AM50" s="45"/>
    </row>
    <row r="51" spans="1:39" ht="81">
      <c r="A51" s="49">
        <v>47</v>
      </c>
      <c r="B51" s="74" t="s">
        <v>307</v>
      </c>
      <c r="C51" s="49" t="s">
        <v>303</v>
      </c>
      <c r="D51" s="2" t="s">
        <v>304</v>
      </c>
      <c r="E51" s="48" t="s">
        <v>305</v>
      </c>
      <c r="F51" s="51">
        <v>500</v>
      </c>
      <c r="G51" s="51">
        <f t="shared" si="0"/>
        <v>0</v>
      </c>
      <c r="H51" s="51">
        <f t="shared" si="1"/>
        <v>0</v>
      </c>
      <c r="I51" s="52">
        <f t="shared" si="2"/>
        <v>500</v>
      </c>
      <c r="J51" s="13" t="s">
        <v>306</v>
      </c>
      <c r="K51" s="28"/>
      <c r="L51" s="48"/>
      <c r="M51" s="46" t="s">
        <v>241</v>
      </c>
      <c r="N51" s="9"/>
      <c r="O51" s="20"/>
      <c r="P51" s="11"/>
      <c r="Q51" s="11"/>
      <c r="R51" s="11"/>
      <c r="S51" s="11"/>
      <c r="T51" s="11"/>
      <c r="U51" s="11"/>
      <c r="V51" s="11"/>
      <c r="W51" s="11"/>
      <c r="X51" s="11"/>
      <c r="Y51" s="11"/>
      <c r="Z51" s="11"/>
      <c r="AA51" s="11"/>
      <c r="AB51" s="45"/>
      <c r="AC51" s="45"/>
      <c r="AD51" s="45"/>
      <c r="AE51" s="45"/>
      <c r="AF51" s="45"/>
      <c r="AG51" s="45"/>
      <c r="AH51" s="45"/>
      <c r="AI51" s="45"/>
      <c r="AJ51" s="45"/>
      <c r="AK51" s="45"/>
      <c r="AL51" s="45"/>
      <c r="AM51" s="45"/>
    </row>
    <row r="52" spans="1:39" ht="113.25">
      <c r="A52" s="49">
        <v>48</v>
      </c>
      <c r="B52" s="74" t="s">
        <v>242</v>
      </c>
      <c r="C52" s="49" t="s">
        <v>238</v>
      </c>
      <c r="D52" s="2" t="s">
        <v>239</v>
      </c>
      <c r="E52" s="48" t="s">
        <v>389</v>
      </c>
      <c r="F52" s="51">
        <f>732740+2956</f>
        <v>735696</v>
      </c>
      <c r="G52" s="51">
        <f t="shared" si="0"/>
        <v>2956</v>
      </c>
      <c r="H52" s="51">
        <f t="shared" si="1"/>
        <v>735696</v>
      </c>
      <c r="I52" s="52">
        <f t="shared" si="2"/>
        <v>0</v>
      </c>
      <c r="J52" s="13">
        <v>1100731</v>
      </c>
      <c r="K52" s="28"/>
      <c r="L52" s="48"/>
      <c r="M52" s="46" t="s">
        <v>241</v>
      </c>
      <c r="N52" s="9"/>
      <c r="O52" s="20"/>
      <c r="P52" s="11"/>
      <c r="Q52" s="11"/>
      <c r="R52" s="11"/>
      <c r="S52" s="11">
        <v>732740</v>
      </c>
      <c r="T52" s="11"/>
      <c r="U52" s="11"/>
      <c r="V52" s="11">
        <v>2956</v>
      </c>
      <c r="W52" s="11"/>
      <c r="X52" s="11"/>
      <c r="Y52" s="11"/>
      <c r="Z52" s="11"/>
      <c r="AA52" s="11"/>
      <c r="AB52" s="45"/>
      <c r="AC52" s="45"/>
      <c r="AD52" s="45"/>
      <c r="AE52" s="45"/>
      <c r="AF52" s="45"/>
      <c r="AG52" s="45"/>
      <c r="AH52" s="45"/>
      <c r="AI52" s="45"/>
      <c r="AJ52" s="45"/>
      <c r="AK52" s="45"/>
      <c r="AL52" s="45"/>
      <c r="AM52" s="45"/>
    </row>
    <row r="53" spans="1:39" ht="129">
      <c r="A53" s="49">
        <v>49</v>
      </c>
      <c r="B53" s="66" t="s">
        <v>250</v>
      </c>
      <c r="C53" s="49" t="s">
        <v>221</v>
      </c>
      <c r="D53" s="2" t="s">
        <v>222</v>
      </c>
      <c r="E53" s="48" t="s">
        <v>223</v>
      </c>
      <c r="F53" s="51">
        <v>9695</v>
      </c>
      <c r="G53" s="51">
        <f t="shared" si="0"/>
        <v>0</v>
      </c>
      <c r="H53" s="51">
        <f t="shared" si="1"/>
        <v>9695</v>
      </c>
      <c r="I53" s="52">
        <f t="shared" si="2"/>
        <v>0</v>
      </c>
      <c r="J53" s="13"/>
      <c r="K53" s="28"/>
      <c r="L53" s="48"/>
      <c r="M53" s="46" t="s">
        <v>47</v>
      </c>
      <c r="N53" s="9"/>
      <c r="O53" s="20"/>
      <c r="P53" s="11"/>
      <c r="Q53" s="11"/>
      <c r="R53" s="11"/>
      <c r="S53" s="11"/>
      <c r="T53" s="11">
        <v>9695</v>
      </c>
      <c r="U53" s="11"/>
      <c r="V53" s="11"/>
      <c r="W53" s="11"/>
      <c r="X53" s="11"/>
      <c r="Y53" s="11"/>
      <c r="Z53" s="11"/>
      <c r="AA53" s="11"/>
      <c r="AB53" s="45"/>
      <c r="AC53" s="45"/>
      <c r="AD53" s="45"/>
      <c r="AE53" s="45"/>
      <c r="AF53" s="45"/>
      <c r="AG53" s="45"/>
      <c r="AH53" s="45"/>
      <c r="AI53" s="45"/>
      <c r="AJ53" s="45"/>
      <c r="AK53" s="45"/>
      <c r="AL53" s="45"/>
      <c r="AM53" s="45"/>
    </row>
    <row r="54" spans="1:39" ht="113.25">
      <c r="A54" s="49">
        <v>50</v>
      </c>
      <c r="B54" s="66" t="s">
        <v>351</v>
      </c>
      <c r="C54" s="49" t="s">
        <v>348</v>
      </c>
      <c r="D54" s="2" t="s">
        <v>349</v>
      </c>
      <c r="E54" s="48" t="s">
        <v>350</v>
      </c>
      <c r="F54" s="51">
        <v>170176</v>
      </c>
      <c r="G54" s="51">
        <f t="shared" si="0"/>
        <v>0</v>
      </c>
      <c r="H54" s="51">
        <f t="shared" si="1"/>
        <v>170176</v>
      </c>
      <c r="I54" s="52">
        <f t="shared" si="2"/>
        <v>0</v>
      </c>
      <c r="J54" s="13"/>
      <c r="K54" s="28"/>
      <c r="L54" s="48"/>
      <c r="M54" s="46" t="s">
        <v>241</v>
      </c>
      <c r="N54" s="9"/>
      <c r="O54" s="20"/>
      <c r="P54" s="11"/>
      <c r="Q54" s="11"/>
      <c r="R54" s="11"/>
      <c r="S54" s="11"/>
      <c r="T54" s="11"/>
      <c r="U54" s="11">
        <v>170176</v>
      </c>
      <c r="V54" s="11"/>
      <c r="W54" s="11"/>
      <c r="X54" s="11"/>
      <c r="Y54" s="11"/>
      <c r="Z54" s="11"/>
      <c r="AA54" s="11"/>
      <c r="AB54" s="45"/>
      <c r="AC54" s="45"/>
      <c r="AD54" s="45"/>
      <c r="AE54" s="45"/>
      <c r="AF54" s="45"/>
      <c r="AG54" s="45"/>
      <c r="AH54" s="45"/>
      <c r="AI54" s="45"/>
      <c r="AJ54" s="45"/>
      <c r="AK54" s="45"/>
      <c r="AL54" s="45"/>
      <c r="AM54" s="45"/>
    </row>
    <row r="55" spans="1:39" ht="64.5">
      <c r="A55" s="49">
        <v>51</v>
      </c>
      <c r="B55" s="66" t="s">
        <v>340</v>
      </c>
      <c r="C55" s="49" t="s">
        <v>339</v>
      </c>
      <c r="D55" s="2" t="s">
        <v>342</v>
      </c>
      <c r="E55" s="48" t="s">
        <v>343</v>
      </c>
      <c r="F55" s="51">
        <v>1200</v>
      </c>
      <c r="G55" s="51">
        <f t="shared" si="0"/>
        <v>0</v>
      </c>
      <c r="H55" s="51">
        <f t="shared" si="1"/>
        <v>0</v>
      </c>
      <c r="I55" s="52">
        <f t="shared" si="2"/>
        <v>1200</v>
      </c>
      <c r="J55" s="13"/>
      <c r="K55" s="28"/>
      <c r="L55" s="48"/>
      <c r="M55" s="46" t="s">
        <v>341</v>
      </c>
      <c r="N55" s="9"/>
      <c r="O55" s="20"/>
      <c r="P55" s="11"/>
      <c r="Q55" s="11"/>
      <c r="R55" s="11"/>
      <c r="S55" s="11"/>
      <c r="T55" s="11"/>
      <c r="U55" s="11"/>
      <c r="V55" s="11"/>
      <c r="W55" s="11"/>
      <c r="X55" s="11"/>
      <c r="Y55" s="11"/>
      <c r="Z55" s="11"/>
      <c r="AA55" s="11"/>
      <c r="AB55" s="45"/>
      <c r="AC55" s="45"/>
      <c r="AD55" s="45"/>
      <c r="AE55" s="45"/>
      <c r="AF55" s="45"/>
      <c r="AG55" s="45"/>
      <c r="AH55" s="45"/>
      <c r="AI55" s="45"/>
      <c r="AJ55" s="45"/>
      <c r="AK55" s="45"/>
      <c r="AL55" s="45"/>
      <c r="AM55" s="45"/>
    </row>
    <row r="56" spans="1:39" ht="177.75">
      <c r="A56" s="49">
        <v>52</v>
      </c>
      <c r="B56" s="66" t="s">
        <v>251</v>
      </c>
      <c r="C56" s="49" t="s">
        <v>224</v>
      </c>
      <c r="D56" s="2" t="s">
        <v>227</v>
      </c>
      <c r="E56" s="48" t="s">
        <v>226</v>
      </c>
      <c r="F56" s="51">
        <v>6000</v>
      </c>
      <c r="G56" s="51">
        <f t="shared" si="0"/>
        <v>0</v>
      </c>
      <c r="H56" s="51">
        <f t="shared" si="1"/>
        <v>6000</v>
      </c>
      <c r="I56" s="52">
        <f t="shared" si="2"/>
        <v>0</v>
      </c>
      <c r="J56" s="13">
        <v>11007</v>
      </c>
      <c r="K56" s="28">
        <v>44400</v>
      </c>
      <c r="L56" s="48"/>
      <c r="M56" s="46" t="s">
        <v>225</v>
      </c>
      <c r="N56" s="9"/>
      <c r="O56" s="20"/>
      <c r="P56" s="11"/>
      <c r="Q56" s="11"/>
      <c r="R56" s="11"/>
      <c r="S56" s="11"/>
      <c r="T56" s="11"/>
      <c r="U56" s="11">
        <v>6000</v>
      </c>
      <c r="V56" s="11"/>
      <c r="W56" s="11"/>
      <c r="X56" s="11"/>
      <c r="Y56" s="11"/>
      <c r="Z56" s="11"/>
      <c r="AA56" s="11"/>
      <c r="AB56" s="45"/>
      <c r="AC56" s="45"/>
      <c r="AD56" s="45"/>
      <c r="AE56" s="45"/>
      <c r="AF56" s="45"/>
      <c r="AG56" s="45"/>
      <c r="AH56" s="45"/>
      <c r="AI56" s="45"/>
      <c r="AJ56" s="45"/>
      <c r="AK56" s="45"/>
      <c r="AL56" s="45"/>
      <c r="AM56" s="45"/>
    </row>
    <row r="57" spans="1:39" ht="162">
      <c r="A57" s="49">
        <v>53</v>
      </c>
      <c r="B57" s="66" t="s">
        <v>313</v>
      </c>
      <c r="C57" s="49" t="s">
        <v>308</v>
      </c>
      <c r="D57" s="2" t="s">
        <v>309</v>
      </c>
      <c r="E57" s="48" t="s">
        <v>310</v>
      </c>
      <c r="F57" s="51">
        <v>100000</v>
      </c>
      <c r="G57" s="51">
        <f t="shared" si="0"/>
        <v>11800</v>
      </c>
      <c r="H57" s="51">
        <f t="shared" si="1"/>
        <v>94240</v>
      </c>
      <c r="I57" s="52">
        <f t="shared" si="2"/>
        <v>5760</v>
      </c>
      <c r="J57" s="13" t="s">
        <v>312</v>
      </c>
      <c r="K57" s="28"/>
      <c r="L57" s="48"/>
      <c r="M57" s="46" t="s">
        <v>311</v>
      </c>
      <c r="N57" s="9"/>
      <c r="O57" s="20"/>
      <c r="P57" s="11"/>
      <c r="Q57" s="11"/>
      <c r="R57" s="11"/>
      <c r="S57" s="11"/>
      <c r="T57" s="11"/>
      <c r="U57" s="11">
        <v>82440</v>
      </c>
      <c r="V57" s="11">
        <v>11800</v>
      </c>
      <c r="W57" s="11"/>
      <c r="X57" s="11"/>
      <c r="Y57" s="11"/>
      <c r="Z57" s="11"/>
      <c r="AA57" s="11"/>
      <c r="AB57" s="45"/>
      <c r="AC57" s="45"/>
      <c r="AD57" s="45"/>
      <c r="AE57" s="45"/>
      <c r="AF57" s="45"/>
      <c r="AG57" s="45"/>
      <c r="AH57" s="45"/>
      <c r="AI57" s="45"/>
      <c r="AJ57" s="45"/>
      <c r="AK57" s="45"/>
      <c r="AL57" s="45"/>
      <c r="AM57" s="45"/>
    </row>
    <row r="58" spans="1:39" ht="145.5">
      <c r="A58" s="49">
        <v>54</v>
      </c>
      <c r="B58" s="74" t="s">
        <v>191</v>
      </c>
      <c r="C58" s="49" t="s">
        <v>187</v>
      </c>
      <c r="D58" s="2" t="s">
        <v>192</v>
      </c>
      <c r="E58" s="48" t="s">
        <v>190</v>
      </c>
      <c r="F58" s="51">
        <v>35577</v>
      </c>
      <c r="G58" s="51">
        <f t="shared" si="0"/>
        <v>0</v>
      </c>
      <c r="H58" s="51">
        <f t="shared" si="1"/>
        <v>0</v>
      </c>
      <c r="I58" s="52">
        <f t="shared" si="2"/>
        <v>35577</v>
      </c>
      <c r="J58" s="13" t="s">
        <v>189</v>
      </c>
      <c r="K58" s="28"/>
      <c r="L58" s="48"/>
      <c r="M58" s="46" t="s">
        <v>188</v>
      </c>
      <c r="N58" s="9"/>
      <c r="O58" s="20"/>
      <c r="P58" s="11"/>
      <c r="Q58" s="11"/>
      <c r="R58" s="11"/>
      <c r="S58" s="11"/>
      <c r="T58" s="11"/>
      <c r="U58" s="11"/>
      <c r="V58" s="11"/>
      <c r="W58" s="11"/>
      <c r="X58" s="11"/>
      <c r="Y58" s="11"/>
      <c r="Z58" s="11"/>
      <c r="AA58" s="11"/>
      <c r="AB58" s="45"/>
      <c r="AC58" s="45"/>
      <c r="AD58" s="45"/>
      <c r="AE58" s="45"/>
      <c r="AF58" s="45"/>
      <c r="AG58" s="45"/>
      <c r="AH58" s="45"/>
      <c r="AI58" s="45"/>
      <c r="AJ58" s="45"/>
      <c r="AK58" s="45"/>
      <c r="AL58" s="45"/>
      <c r="AM58" s="45"/>
    </row>
    <row r="59" spans="1:27" s="40" customFormat="1" ht="177.75">
      <c r="A59" s="49">
        <v>55</v>
      </c>
      <c r="B59" s="50" t="s">
        <v>115</v>
      </c>
      <c r="C59" s="23" t="s">
        <v>111</v>
      </c>
      <c r="D59" s="24" t="s">
        <v>112</v>
      </c>
      <c r="E59" s="22" t="s">
        <v>113</v>
      </c>
      <c r="F59" s="53">
        <v>40041</v>
      </c>
      <c r="G59" s="51">
        <f t="shared" si="0"/>
        <v>0</v>
      </c>
      <c r="H59" s="51">
        <f t="shared" si="1"/>
        <v>40041</v>
      </c>
      <c r="I59" s="52">
        <f t="shared" si="2"/>
        <v>0</v>
      </c>
      <c r="J59" s="32" t="s">
        <v>114</v>
      </c>
      <c r="K59" s="29">
        <v>44349</v>
      </c>
      <c r="L59" s="48" t="s">
        <v>151</v>
      </c>
      <c r="M59" s="39" t="s">
        <v>51</v>
      </c>
      <c r="N59" s="25"/>
      <c r="O59" s="26"/>
      <c r="P59" s="27"/>
      <c r="Q59" s="27"/>
      <c r="R59" s="27">
        <v>5800</v>
      </c>
      <c r="S59" s="27"/>
      <c r="T59" s="27"/>
      <c r="U59" s="27">
        <v>34241</v>
      </c>
      <c r="V59" s="27"/>
      <c r="W59" s="27"/>
      <c r="X59" s="27"/>
      <c r="Y59" s="27"/>
      <c r="Z59" s="27"/>
      <c r="AA59" s="27"/>
    </row>
    <row r="60" spans="1:27" s="40" customFormat="1" ht="275.25">
      <c r="A60" s="49">
        <v>56</v>
      </c>
      <c r="B60" s="50" t="s">
        <v>204</v>
      </c>
      <c r="C60" s="23" t="s">
        <v>200</v>
      </c>
      <c r="D60" s="24" t="s">
        <v>201</v>
      </c>
      <c r="E60" s="22" t="s">
        <v>202</v>
      </c>
      <c r="F60" s="53">
        <v>595300</v>
      </c>
      <c r="G60" s="51">
        <f t="shared" si="0"/>
        <v>10693</v>
      </c>
      <c r="H60" s="51">
        <f t="shared" si="1"/>
        <v>583178</v>
      </c>
      <c r="I60" s="52">
        <f t="shared" si="2"/>
        <v>12122</v>
      </c>
      <c r="J60" s="54">
        <v>1100820</v>
      </c>
      <c r="K60" s="29"/>
      <c r="L60" s="48"/>
      <c r="M60" s="39" t="s">
        <v>51</v>
      </c>
      <c r="N60" s="25"/>
      <c r="O60" s="26"/>
      <c r="P60" s="27"/>
      <c r="Q60" s="27"/>
      <c r="R60" s="27">
        <v>362131</v>
      </c>
      <c r="S60" s="27">
        <v>70118</v>
      </c>
      <c r="T60" s="27">
        <v>70118</v>
      </c>
      <c r="U60" s="27">
        <v>70118</v>
      </c>
      <c r="V60" s="27">
        <v>10693</v>
      </c>
      <c r="W60" s="27"/>
      <c r="X60" s="27"/>
      <c r="Y60" s="27"/>
      <c r="Z60" s="27"/>
      <c r="AA60" s="27"/>
    </row>
    <row r="61" spans="1:27" s="40" customFormat="1" ht="162">
      <c r="A61" s="49">
        <v>57</v>
      </c>
      <c r="B61" s="50" t="s">
        <v>375</v>
      </c>
      <c r="C61" s="23" t="s">
        <v>319</v>
      </c>
      <c r="D61" s="24" t="s">
        <v>320</v>
      </c>
      <c r="E61" s="22" t="s">
        <v>321</v>
      </c>
      <c r="F61" s="53">
        <v>10000</v>
      </c>
      <c r="G61" s="51">
        <f t="shared" si="0"/>
        <v>0</v>
      </c>
      <c r="H61" s="51">
        <f t="shared" si="1"/>
        <v>10000</v>
      </c>
      <c r="I61" s="52">
        <f t="shared" si="2"/>
        <v>0</v>
      </c>
      <c r="J61" s="54" t="s">
        <v>322</v>
      </c>
      <c r="K61" s="29">
        <v>44342</v>
      </c>
      <c r="L61" s="48"/>
      <c r="M61" s="39" t="s">
        <v>51</v>
      </c>
      <c r="N61" s="25"/>
      <c r="O61" s="26"/>
      <c r="P61" s="27"/>
      <c r="Q61" s="27"/>
      <c r="R61" s="27"/>
      <c r="S61" s="27"/>
      <c r="T61" s="27">
        <v>10000</v>
      </c>
      <c r="U61" s="27"/>
      <c r="V61" s="27"/>
      <c r="W61" s="27"/>
      <c r="X61" s="27"/>
      <c r="Y61" s="27"/>
      <c r="Z61" s="27"/>
      <c r="AA61" s="27"/>
    </row>
    <row r="62" spans="1:27" s="40" customFormat="1" ht="113.25">
      <c r="A62" s="49">
        <v>58</v>
      </c>
      <c r="B62" s="50" t="s">
        <v>252</v>
      </c>
      <c r="C62" s="23" t="s">
        <v>209</v>
      </c>
      <c r="D62" s="24" t="s">
        <v>211</v>
      </c>
      <c r="E62" s="22" t="s">
        <v>210</v>
      </c>
      <c r="F62" s="53">
        <v>7000</v>
      </c>
      <c r="G62" s="51">
        <f t="shared" si="0"/>
        <v>0</v>
      </c>
      <c r="H62" s="51">
        <f t="shared" si="1"/>
        <v>7000</v>
      </c>
      <c r="I62" s="52">
        <f t="shared" si="2"/>
        <v>0</v>
      </c>
      <c r="J62" s="54"/>
      <c r="K62" s="29"/>
      <c r="L62" s="48"/>
      <c r="M62" s="39" t="s">
        <v>45</v>
      </c>
      <c r="N62" s="25"/>
      <c r="O62" s="26"/>
      <c r="P62" s="27"/>
      <c r="Q62" s="27"/>
      <c r="R62" s="27"/>
      <c r="S62" s="27">
        <v>7000</v>
      </c>
      <c r="T62" s="27"/>
      <c r="U62" s="27"/>
      <c r="V62" s="27"/>
      <c r="W62" s="27"/>
      <c r="X62" s="27"/>
      <c r="Y62" s="27"/>
      <c r="Z62" s="27"/>
      <c r="AA62" s="27"/>
    </row>
    <row r="63" spans="1:27" s="40" customFormat="1" ht="32.25">
      <c r="A63" s="49">
        <v>59</v>
      </c>
      <c r="B63" s="95"/>
      <c r="C63" s="23" t="s">
        <v>292</v>
      </c>
      <c r="D63" s="24" t="s">
        <v>298</v>
      </c>
      <c r="E63" s="95" t="s">
        <v>293</v>
      </c>
      <c r="F63" s="53">
        <v>27827</v>
      </c>
      <c r="G63" s="51">
        <f t="shared" si="0"/>
        <v>0</v>
      </c>
      <c r="H63" s="51">
        <f t="shared" si="1"/>
        <v>25927</v>
      </c>
      <c r="I63" s="52">
        <f t="shared" si="2"/>
        <v>1900</v>
      </c>
      <c r="J63" s="54"/>
      <c r="K63" s="29"/>
      <c r="L63" s="48"/>
      <c r="M63" s="39" t="s">
        <v>188</v>
      </c>
      <c r="N63" s="25"/>
      <c r="O63" s="26"/>
      <c r="P63" s="27"/>
      <c r="Q63" s="27"/>
      <c r="R63" s="27"/>
      <c r="S63" s="27"/>
      <c r="T63" s="27">
        <v>25927</v>
      </c>
      <c r="U63" s="27"/>
      <c r="V63" s="27"/>
      <c r="W63" s="27"/>
      <c r="X63" s="27"/>
      <c r="Y63" s="27"/>
      <c r="Z63" s="27"/>
      <c r="AA63" s="27"/>
    </row>
    <row r="64" spans="1:27" s="40" customFormat="1" ht="48">
      <c r="A64" s="49">
        <v>60</v>
      </c>
      <c r="B64" s="96"/>
      <c r="C64" s="23" t="s">
        <v>292</v>
      </c>
      <c r="D64" s="24" t="s">
        <v>299</v>
      </c>
      <c r="E64" s="96"/>
      <c r="F64" s="53">
        <v>12627</v>
      </c>
      <c r="G64" s="51">
        <f t="shared" si="0"/>
        <v>0</v>
      </c>
      <c r="H64" s="51">
        <f t="shared" si="1"/>
        <v>0</v>
      </c>
      <c r="I64" s="52">
        <f t="shared" si="2"/>
        <v>12627</v>
      </c>
      <c r="J64" s="54"/>
      <c r="K64" s="29"/>
      <c r="L64" s="48"/>
      <c r="M64" s="39" t="s">
        <v>188</v>
      </c>
      <c r="N64" s="25"/>
      <c r="O64" s="26"/>
      <c r="P64" s="27"/>
      <c r="Q64" s="27"/>
      <c r="R64" s="27"/>
      <c r="S64" s="27"/>
      <c r="T64" s="27"/>
      <c r="U64" s="27"/>
      <c r="V64" s="27"/>
      <c r="W64" s="27"/>
      <c r="X64" s="27"/>
      <c r="Y64" s="27"/>
      <c r="Z64" s="27"/>
      <c r="AA64" s="27"/>
    </row>
    <row r="65" spans="1:27" s="40" customFormat="1" ht="64.5">
      <c r="A65" s="49">
        <v>61</v>
      </c>
      <c r="B65" s="50" t="s">
        <v>297</v>
      </c>
      <c r="C65" s="23" t="s">
        <v>294</v>
      </c>
      <c r="D65" s="24" t="s">
        <v>295</v>
      </c>
      <c r="E65" s="22" t="s">
        <v>296</v>
      </c>
      <c r="F65" s="53">
        <v>10000</v>
      </c>
      <c r="G65" s="51">
        <f t="shared" si="0"/>
        <v>0</v>
      </c>
      <c r="H65" s="51">
        <f t="shared" si="1"/>
        <v>0</v>
      </c>
      <c r="I65" s="52">
        <f t="shared" si="2"/>
        <v>10000</v>
      </c>
      <c r="J65" s="54"/>
      <c r="K65" s="29"/>
      <c r="L65" s="48"/>
      <c r="M65" s="39"/>
      <c r="N65" s="25"/>
      <c r="O65" s="26"/>
      <c r="P65" s="27"/>
      <c r="Q65" s="27"/>
      <c r="R65" s="27"/>
      <c r="S65" s="27"/>
      <c r="T65" s="27"/>
      <c r="U65" s="27"/>
      <c r="V65" s="27"/>
      <c r="W65" s="27"/>
      <c r="X65" s="27"/>
      <c r="Y65" s="27"/>
      <c r="Z65" s="27"/>
      <c r="AA65" s="27"/>
    </row>
    <row r="66" spans="1:27" s="40" customFormat="1" ht="64.5">
      <c r="A66" s="49">
        <v>62</v>
      </c>
      <c r="B66" s="50" t="s">
        <v>235</v>
      </c>
      <c r="C66" s="23" t="s">
        <v>231</v>
      </c>
      <c r="D66" s="24" t="s">
        <v>232</v>
      </c>
      <c r="E66" s="22" t="s">
        <v>233</v>
      </c>
      <c r="F66" s="53">
        <v>32675</v>
      </c>
      <c r="G66" s="51">
        <f t="shared" si="0"/>
        <v>0</v>
      </c>
      <c r="H66" s="51">
        <f t="shared" si="1"/>
        <v>0</v>
      </c>
      <c r="I66" s="52">
        <f t="shared" si="2"/>
        <v>32675</v>
      </c>
      <c r="J66" s="54"/>
      <c r="K66" s="29"/>
      <c r="L66" s="48"/>
      <c r="M66" s="39" t="s">
        <v>234</v>
      </c>
      <c r="N66" s="25"/>
      <c r="O66" s="26"/>
      <c r="P66" s="27"/>
      <c r="Q66" s="27"/>
      <c r="R66" s="27"/>
      <c r="S66" s="27"/>
      <c r="T66" s="27"/>
      <c r="U66" s="27"/>
      <c r="V66" s="27"/>
      <c r="W66" s="27"/>
      <c r="X66" s="27"/>
      <c r="Y66" s="27"/>
      <c r="Z66" s="27"/>
      <c r="AA66" s="27"/>
    </row>
    <row r="67" spans="1:27" s="40" customFormat="1" ht="81">
      <c r="A67" s="49">
        <v>63</v>
      </c>
      <c r="B67" s="50" t="s">
        <v>277</v>
      </c>
      <c r="C67" s="23" t="s">
        <v>274</v>
      </c>
      <c r="D67" s="24" t="s">
        <v>275</v>
      </c>
      <c r="E67" s="22" t="s">
        <v>276</v>
      </c>
      <c r="F67" s="53">
        <v>4000</v>
      </c>
      <c r="G67" s="51">
        <f t="shared" si="0"/>
        <v>0</v>
      </c>
      <c r="H67" s="51">
        <f t="shared" si="1"/>
        <v>0</v>
      </c>
      <c r="I67" s="52">
        <f t="shared" si="2"/>
        <v>4000</v>
      </c>
      <c r="J67" s="54"/>
      <c r="K67" s="29"/>
      <c r="L67" s="48"/>
      <c r="M67" s="39" t="s">
        <v>234</v>
      </c>
      <c r="N67" s="25"/>
      <c r="O67" s="26"/>
      <c r="P67" s="27"/>
      <c r="Q67" s="27"/>
      <c r="R67" s="27"/>
      <c r="S67" s="27"/>
      <c r="T67" s="27"/>
      <c r="U67" s="27"/>
      <c r="V67" s="27"/>
      <c r="W67" s="27"/>
      <c r="X67" s="27"/>
      <c r="Y67" s="27"/>
      <c r="Z67" s="27"/>
      <c r="AA67" s="27"/>
    </row>
    <row r="68" spans="1:27" s="40" customFormat="1" ht="64.5">
      <c r="A68" s="49">
        <v>64</v>
      </c>
      <c r="B68" s="50" t="s">
        <v>380</v>
      </c>
      <c r="C68" s="23" t="s">
        <v>274</v>
      </c>
      <c r="D68" s="24" t="s">
        <v>378</v>
      </c>
      <c r="E68" s="22" t="s">
        <v>379</v>
      </c>
      <c r="F68" s="53">
        <v>13233</v>
      </c>
      <c r="G68" s="51">
        <f>V68</f>
        <v>13233</v>
      </c>
      <c r="H68" s="51">
        <f>SUM(P68:AA68)</f>
        <v>13233</v>
      </c>
      <c r="I68" s="52">
        <f>F68-H68</f>
        <v>0</v>
      </c>
      <c r="J68" s="54"/>
      <c r="K68" s="29"/>
      <c r="L68" s="48"/>
      <c r="M68" s="39" t="s">
        <v>234</v>
      </c>
      <c r="N68" s="25"/>
      <c r="O68" s="26"/>
      <c r="P68" s="27"/>
      <c r="Q68" s="27"/>
      <c r="R68" s="27"/>
      <c r="S68" s="27"/>
      <c r="T68" s="27"/>
      <c r="U68" s="27"/>
      <c r="V68" s="27">
        <v>13233</v>
      </c>
      <c r="W68" s="27"/>
      <c r="X68" s="27"/>
      <c r="Y68" s="27"/>
      <c r="Z68" s="27"/>
      <c r="AA68" s="27"/>
    </row>
    <row r="69" spans="1:27" s="40" customFormat="1" ht="96.75">
      <c r="A69" s="49">
        <v>65</v>
      </c>
      <c r="B69" s="50" t="s">
        <v>376</v>
      </c>
      <c r="C69" s="23" t="s">
        <v>329</v>
      </c>
      <c r="D69" s="24" t="s">
        <v>330</v>
      </c>
      <c r="E69" s="22" t="s">
        <v>331</v>
      </c>
      <c r="F69" s="53">
        <v>2000</v>
      </c>
      <c r="G69" s="51">
        <f t="shared" si="0"/>
        <v>0</v>
      </c>
      <c r="H69" s="51">
        <f t="shared" si="1"/>
        <v>2000</v>
      </c>
      <c r="I69" s="52">
        <f t="shared" si="2"/>
        <v>0</v>
      </c>
      <c r="J69" s="54"/>
      <c r="K69" s="29">
        <v>44357</v>
      </c>
      <c r="L69" s="48"/>
      <c r="M69" s="39" t="s">
        <v>234</v>
      </c>
      <c r="N69" s="25"/>
      <c r="O69" s="26"/>
      <c r="P69" s="27"/>
      <c r="Q69" s="27"/>
      <c r="R69" s="27"/>
      <c r="S69" s="27"/>
      <c r="T69" s="27"/>
      <c r="U69" s="27">
        <v>2000</v>
      </c>
      <c r="V69" s="27"/>
      <c r="W69" s="27"/>
      <c r="X69" s="27"/>
      <c r="Y69" s="27"/>
      <c r="Z69" s="27"/>
      <c r="AA69" s="27"/>
    </row>
    <row r="70" spans="1:27" s="40" customFormat="1" ht="64.5">
      <c r="A70" s="49">
        <v>66</v>
      </c>
      <c r="B70" s="50" t="s">
        <v>174</v>
      </c>
      <c r="C70" s="23" t="s">
        <v>170</v>
      </c>
      <c r="D70" s="24" t="s">
        <v>171</v>
      </c>
      <c r="E70" s="22" t="s">
        <v>173</v>
      </c>
      <c r="F70" s="53">
        <v>34689</v>
      </c>
      <c r="G70" s="51">
        <f t="shared" si="0"/>
        <v>0</v>
      </c>
      <c r="H70" s="51">
        <f t="shared" si="1"/>
        <v>34689</v>
      </c>
      <c r="I70" s="52">
        <f t="shared" si="2"/>
        <v>0</v>
      </c>
      <c r="J70" s="32"/>
      <c r="K70" s="29">
        <v>44347</v>
      </c>
      <c r="L70" s="48"/>
      <c r="M70" s="39" t="s">
        <v>172</v>
      </c>
      <c r="N70" s="25"/>
      <c r="O70" s="26"/>
      <c r="P70" s="27"/>
      <c r="Q70" s="27">
        <v>6815</v>
      </c>
      <c r="R70" s="27">
        <v>1761</v>
      </c>
      <c r="S70" s="27"/>
      <c r="T70" s="27">
        <v>26113</v>
      </c>
      <c r="U70" s="27"/>
      <c r="V70" s="27"/>
      <c r="W70" s="27"/>
      <c r="X70" s="27"/>
      <c r="Y70" s="27"/>
      <c r="Z70" s="27"/>
      <c r="AA70" s="27"/>
    </row>
    <row r="71" spans="1:27" s="40" customFormat="1" ht="145.5">
      <c r="A71" s="49">
        <v>67</v>
      </c>
      <c r="B71" s="50" t="s">
        <v>290</v>
      </c>
      <c r="C71" s="23" t="s">
        <v>287</v>
      </c>
      <c r="D71" s="24" t="s">
        <v>289</v>
      </c>
      <c r="E71" s="22" t="s">
        <v>288</v>
      </c>
      <c r="F71" s="53">
        <v>45500</v>
      </c>
      <c r="G71" s="51">
        <f t="shared" si="0"/>
        <v>2193</v>
      </c>
      <c r="H71" s="51">
        <f t="shared" si="1"/>
        <v>45500</v>
      </c>
      <c r="I71" s="52">
        <f t="shared" si="2"/>
        <v>0</v>
      </c>
      <c r="J71" s="32" t="s">
        <v>291</v>
      </c>
      <c r="K71" s="29">
        <v>44391</v>
      </c>
      <c r="L71" s="48"/>
      <c r="M71" s="39" t="s">
        <v>172</v>
      </c>
      <c r="N71" s="25"/>
      <c r="O71" s="26"/>
      <c r="P71" s="27"/>
      <c r="Q71" s="27"/>
      <c r="R71" s="27"/>
      <c r="S71" s="27"/>
      <c r="T71" s="27">
        <v>36007</v>
      </c>
      <c r="U71" s="27">
        <v>7300</v>
      </c>
      <c r="V71" s="27">
        <v>2193</v>
      </c>
      <c r="W71" s="27"/>
      <c r="X71" s="27"/>
      <c r="Y71" s="27"/>
      <c r="Z71" s="27"/>
      <c r="AA71" s="27"/>
    </row>
    <row r="72" spans="1:27" s="40" customFormat="1" ht="145.5">
      <c r="A72" s="49">
        <v>68</v>
      </c>
      <c r="B72" s="50" t="s">
        <v>218</v>
      </c>
      <c r="C72" s="23" t="s">
        <v>215</v>
      </c>
      <c r="D72" s="24" t="s">
        <v>216</v>
      </c>
      <c r="E72" s="22" t="s">
        <v>217</v>
      </c>
      <c r="F72" s="53">
        <v>1026200</v>
      </c>
      <c r="G72" s="51">
        <f t="shared" si="0"/>
        <v>39900</v>
      </c>
      <c r="H72" s="51">
        <f t="shared" si="1"/>
        <v>820344</v>
      </c>
      <c r="I72" s="52">
        <f t="shared" si="2"/>
        <v>205856</v>
      </c>
      <c r="J72" s="32"/>
      <c r="K72" s="29"/>
      <c r="L72" s="48"/>
      <c r="M72" s="39" t="s">
        <v>67</v>
      </c>
      <c r="N72" s="25"/>
      <c r="O72" s="26"/>
      <c r="P72" s="27"/>
      <c r="Q72" s="27"/>
      <c r="R72" s="27"/>
      <c r="S72" s="27">
        <v>631183</v>
      </c>
      <c r="T72" s="27">
        <v>106093</v>
      </c>
      <c r="U72" s="27">
        <v>43168</v>
      </c>
      <c r="V72" s="27">
        <v>39900</v>
      </c>
      <c r="W72" s="27"/>
      <c r="X72" s="27"/>
      <c r="Y72" s="27"/>
      <c r="Z72" s="27"/>
      <c r="AA72" s="27"/>
    </row>
    <row r="73" spans="1:27" s="40" customFormat="1" ht="81">
      <c r="A73" s="49">
        <v>69</v>
      </c>
      <c r="B73" s="50" t="s">
        <v>302</v>
      </c>
      <c r="C73" s="23" t="s">
        <v>215</v>
      </c>
      <c r="D73" s="24" t="s">
        <v>301</v>
      </c>
      <c r="E73" s="22" t="s">
        <v>300</v>
      </c>
      <c r="F73" s="53">
        <v>100000</v>
      </c>
      <c r="G73" s="51">
        <f t="shared" si="0"/>
        <v>0</v>
      </c>
      <c r="H73" s="51">
        <f t="shared" si="1"/>
        <v>0</v>
      </c>
      <c r="I73" s="52">
        <f t="shared" si="2"/>
        <v>100000</v>
      </c>
      <c r="J73" s="32"/>
      <c r="K73" s="29"/>
      <c r="L73" s="48"/>
      <c r="M73" s="39" t="s">
        <v>67</v>
      </c>
      <c r="N73" s="25"/>
      <c r="O73" s="26"/>
      <c r="P73" s="27"/>
      <c r="Q73" s="27"/>
      <c r="R73" s="27"/>
      <c r="S73" s="27"/>
      <c r="T73" s="27"/>
      <c r="U73" s="27"/>
      <c r="V73" s="27"/>
      <c r="W73" s="27"/>
      <c r="X73" s="27"/>
      <c r="Y73" s="27"/>
      <c r="Z73" s="27"/>
      <c r="AA73" s="27"/>
    </row>
    <row r="74" spans="1:27" s="40" customFormat="1" ht="96.75">
      <c r="A74" s="49">
        <v>70</v>
      </c>
      <c r="B74" s="50" t="s">
        <v>328</v>
      </c>
      <c r="C74" s="23" t="s">
        <v>324</v>
      </c>
      <c r="D74" s="24" t="s">
        <v>325</v>
      </c>
      <c r="E74" s="22" t="s">
        <v>326</v>
      </c>
      <c r="F74" s="53">
        <v>5966380</v>
      </c>
      <c r="G74" s="51">
        <f>V74</f>
        <v>0</v>
      </c>
      <c r="H74" s="51">
        <f>SUM(P74:AA74)</f>
        <v>5966380</v>
      </c>
      <c r="I74" s="52">
        <f>F74-H74</f>
        <v>0</v>
      </c>
      <c r="J74" s="32"/>
      <c r="K74" s="29"/>
      <c r="L74" s="48"/>
      <c r="M74" s="39" t="s">
        <v>327</v>
      </c>
      <c r="N74" s="25"/>
      <c r="O74" s="26"/>
      <c r="P74" s="27"/>
      <c r="Q74" s="27"/>
      <c r="R74" s="27"/>
      <c r="S74" s="27"/>
      <c r="T74" s="27">
        <v>5966380</v>
      </c>
      <c r="U74" s="27"/>
      <c r="V74" s="27"/>
      <c r="W74" s="27"/>
      <c r="X74" s="27"/>
      <c r="Y74" s="27"/>
      <c r="Z74" s="27"/>
      <c r="AA74" s="27"/>
    </row>
    <row r="75" spans="1:27" s="37" customFormat="1" ht="24.75" customHeight="1">
      <c r="A75" s="14"/>
      <c r="B75" s="15" t="s">
        <v>1</v>
      </c>
      <c r="C75" s="16"/>
      <c r="D75" s="17"/>
      <c r="E75" s="17"/>
      <c r="F75" s="18">
        <f>SUM(F5:F74)</f>
        <v>21431777</v>
      </c>
      <c r="G75" s="18">
        <f>SUM(G5:G74)</f>
        <v>1540597</v>
      </c>
      <c r="H75" s="18">
        <f>SUM(H5:H74)</f>
        <v>20284863</v>
      </c>
      <c r="I75" s="18">
        <f>SUM(I5:I74)</f>
        <v>1146914</v>
      </c>
      <c r="J75" s="19"/>
      <c r="K75" s="30"/>
      <c r="L75" s="41"/>
      <c r="M75" s="47"/>
      <c r="N75" s="33"/>
      <c r="O75" s="21"/>
      <c r="P75" s="12"/>
      <c r="Q75" s="12"/>
      <c r="R75" s="12"/>
      <c r="S75" s="12"/>
      <c r="T75" s="12"/>
      <c r="U75" s="12"/>
      <c r="V75" s="12"/>
      <c r="W75" s="12"/>
      <c r="X75" s="12"/>
      <c r="Y75" s="12"/>
      <c r="Z75" s="12"/>
      <c r="AA75" s="12"/>
    </row>
    <row r="76" spans="1:10" ht="6" customHeight="1">
      <c r="A76" s="3"/>
      <c r="B76" s="4"/>
      <c r="C76" s="5"/>
      <c r="D76" s="42"/>
      <c r="E76" s="4"/>
      <c r="F76" s="4"/>
      <c r="G76" s="4"/>
      <c r="H76" s="4"/>
      <c r="I76" s="4"/>
      <c r="J76" s="5"/>
    </row>
    <row r="77" spans="1:7" ht="15.75" hidden="1">
      <c r="A77" s="97" t="s">
        <v>52</v>
      </c>
      <c r="B77" s="97"/>
      <c r="C77" s="97"/>
      <c r="D77" s="97"/>
      <c r="E77" s="97"/>
      <c r="F77" s="97"/>
      <c r="G77" s="97"/>
    </row>
    <row r="78" spans="1:7" ht="15.75" hidden="1">
      <c r="A78" s="98" t="s">
        <v>53</v>
      </c>
      <c r="B78" s="98"/>
      <c r="C78" s="98"/>
      <c r="D78" s="98"/>
      <c r="E78" s="98"/>
      <c r="F78" s="98"/>
      <c r="G78" s="98"/>
    </row>
    <row r="79" spans="1:7" ht="15.75" hidden="1">
      <c r="A79" s="87" t="s">
        <v>54</v>
      </c>
      <c r="B79" s="87"/>
      <c r="C79" s="87"/>
      <c r="D79" s="87"/>
      <c r="E79" s="87"/>
      <c r="F79" s="87"/>
      <c r="G79" s="87"/>
    </row>
    <row r="80" spans="1:27" s="6" customFormat="1" ht="15.75" hidden="1">
      <c r="A80" s="87" t="s">
        <v>55</v>
      </c>
      <c r="B80" s="87"/>
      <c r="C80" s="87"/>
      <c r="D80" s="87"/>
      <c r="E80" s="87"/>
      <c r="F80" s="87"/>
      <c r="G80" s="87"/>
      <c r="J80" s="8"/>
      <c r="K80" s="31"/>
      <c r="L80" s="38"/>
      <c r="M80" s="43"/>
      <c r="N80" s="43"/>
      <c r="O80" s="44"/>
      <c r="P80" s="45"/>
      <c r="Q80" s="45"/>
      <c r="R80" s="45"/>
      <c r="S80" s="45"/>
      <c r="T80" s="45"/>
      <c r="U80" s="45"/>
      <c r="V80" s="45"/>
      <c r="W80" s="45"/>
      <c r="X80" s="45"/>
      <c r="Y80" s="45"/>
      <c r="Z80" s="45"/>
      <c r="AA80" s="45"/>
    </row>
    <row r="81" spans="1:27" s="6" customFormat="1" ht="19.5">
      <c r="A81" s="91" t="s">
        <v>56</v>
      </c>
      <c r="B81" s="91"/>
      <c r="C81" s="91"/>
      <c r="D81" s="7"/>
      <c r="E81" s="92" t="s">
        <v>57</v>
      </c>
      <c r="F81" s="92"/>
      <c r="G81" s="92"/>
      <c r="J81" s="8"/>
      <c r="K81" s="31"/>
      <c r="L81" s="38"/>
      <c r="M81" s="43"/>
      <c r="N81" s="43"/>
      <c r="O81" s="44"/>
      <c r="P81" s="45"/>
      <c r="Q81" s="45"/>
      <c r="R81" s="45"/>
      <c r="S81" s="45"/>
      <c r="T81" s="45"/>
      <c r="U81" s="45"/>
      <c r="V81" s="45"/>
      <c r="W81" s="45"/>
      <c r="X81" s="45"/>
      <c r="Y81" s="45"/>
      <c r="Z81" s="45"/>
      <c r="AA81" s="45"/>
    </row>
  </sheetData>
  <sheetProtection/>
  <autoFilter ref="A4:AA75"/>
  <mergeCells count="29">
    <mergeCell ref="A77:G77"/>
    <mergeCell ref="A78:G78"/>
    <mergeCell ref="A79:G79"/>
    <mergeCell ref="A80:G80"/>
    <mergeCell ref="A81:C81"/>
    <mergeCell ref="E81:G81"/>
    <mergeCell ref="B30:B33"/>
    <mergeCell ref="B63:B64"/>
    <mergeCell ref="E63:E64"/>
    <mergeCell ref="J3:J4"/>
    <mergeCell ref="K3:K4"/>
    <mergeCell ref="L3:L4"/>
    <mergeCell ref="F3:F4"/>
    <mergeCell ref="G3:H3"/>
    <mergeCell ref="I3:I4"/>
    <mergeCell ref="P3:AA3"/>
    <mergeCell ref="B14:B15"/>
    <mergeCell ref="B16:B17"/>
    <mergeCell ref="E16:E17"/>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3" manualBreakCount="3">
    <brk id="13" max="11" man="1"/>
    <brk id="29" max="11" man="1"/>
    <brk id="73" max="11" man="1"/>
  </rowBreaks>
</worksheet>
</file>

<file path=xl/worksheets/sheet7.xml><?xml version="1.0" encoding="utf-8"?>
<worksheet xmlns="http://schemas.openxmlformats.org/spreadsheetml/2006/main" xmlns:r="http://schemas.openxmlformats.org/officeDocument/2006/relationships">
  <sheetPr>
    <pageSetUpPr fitToPage="1"/>
  </sheetPr>
  <dimension ref="A1:AM77"/>
  <sheetViews>
    <sheetView zoomScaleSheetLayoutView="100" zoomScalePageLayoutView="0" workbookViewId="0" topLeftCell="A1">
      <pane xSplit="3" ySplit="4" topLeftCell="D60" activePane="bottomRight" state="frozen"/>
      <selection pane="topLeft" activeCell="A1" sqref="A1"/>
      <selection pane="topRight" activeCell="D1" sqref="D1"/>
      <selection pane="bottomLeft" activeCell="A5" sqref="A5"/>
      <selection pane="bottomRight" activeCell="B66" sqref="B66"/>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0" width="10.50390625" style="45" hidden="1" customWidth="1"/>
    <col min="21"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338</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U5</f>
        <v>735</v>
      </c>
      <c r="H5" s="51">
        <f>SUM(P5:AA5)</f>
        <v>5881</v>
      </c>
      <c r="I5" s="52">
        <f>F5-H5</f>
        <v>14481</v>
      </c>
      <c r="J5" s="49" t="s">
        <v>71</v>
      </c>
      <c r="K5" s="28">
        <v>44368</v>
      </c>
      <c r="L5" s="48" t="s">
        <v>137</v>
      </c>
      <c r="M5" s="46" t="s">
        <v>43</v>
      </c>
      <c r="N5" s="32"/>
      <c r="O5" s="20"/>
      <c r="P5" s="11">
        <v>735</v>
      </c>
      <c r="Q5" s="11"/>
      <c r="R5" s="11"/>
      <c r="S5" s="11">
        <v>1470</v>
      </c>
      <c r="T5" s="11">
        <v>2941</v>
      </c>
      <c r="U5" s="11">
        <v>735</v>
      </c>
      <c r="V5" s="11"/>
      <c r="W5" s="11"/>
      <c r="X5" s="11"/>
      <c r="Y5" s="11"/>
      <c r="Z5" s="11"/>
      <c r="AA5" s="11"/>
    </row>
    <row r="6" spans="1:27" ht="96.75">
      <c r="A6" s="49">
        <v>2</v>
      </c>
      <c r="B6" s="48" t="s">
        <v>81</v>
      </c>
      <c r="C6" s="49" t="s">
        <v>77</v>
      </c>
      <c r="D6" s="2" t="s">
        <v>80</v>
      </c>
      <c r="E6" s="48" t="s">
        <v>78</v>
      </c>
      <c r="F6" s="51">
        <f>30630</f>
        <v>30630</v>
      </c>
      <c r="G6" s="51">
        <f aca="true" t="shared" si="0" ref="G6:G69">U6</f>
        <v>8685</v>
      </c>
      <c r="H6" s="51">
        <f aca="true" t="shared" si="1" ref="H6:H69">SUM(P6:AA6)</f>
        <v>30630</v>
      </c>
      <c r="I6" s="52">
        <f aca="true" t="shared" si="2" ref="I6:I69">F6-H6</f>
        <v>0</v>
      </c>
      <c r="J6" s="49" t="s">
        <v>79</v>
      </c>
      <c r="K6" s="28"/>
      <c r="L6" s="48" t="s">
        <v>359</v>
      </c>
      <c r="M6" s="46" t="s">
        <v>44</v>
      </c>
      <c r="N6" s="32"/>
      <c r="O6" s="20"/>
      <c r="P6" s="11">
        <v>21945</v>
      </c>
      <c r="Q6" s="11"/>
      <c r="R6" s="11"/>
      <c r="S6" s="11"/>
      <c r="T6" s="11"/>
      <c r="U6" s="11">
        <v>8685</v>
      </c>
      <c r="V6" s="11"/>
      <c r="W6" s="11"/>
      <c r="X6" s="11"/>
      <c r="Y6" s="11"/>
      <c r="Z6" s="11"/>
      <c r="AA6" s="11"/>
    </row>
    <row r="7" spans="1:27" ht="96.75">
      <c r="A7" s="49">
        <v>3</v>
      </c>
      <c r="B7" s="48" t="s">
        <v>355</v>
      </c>
      <c r="C7" s="49" t="s">
        <v>77</v>
      </c>
      <c r="D7" s="2" t="s">
        <v>356</v>
      </c>
      <c r="E7" s="48" t="s">
        <v>357</v>
      </c>
      <c r="F7" s="51">
        <v>295319</v>
      </c>
      <c r="G7" s="51">
        <f t="shared" si="0"/>
        <v>50130</v>
      </c>
      <c r="H7" s="51">
        <f t="shared" si="1"/>
        <v>50130</v>
      </c>
      <c r="I7" s="52">
        <f t="shared" si="2"/>
        <v>245189</v>
      </c>
      <c r="J7" s="49" t="s">
        <v>358</v>
      </c>
      <c r="K7" s="28"/>
      <c r="L7" s="48"/>
      <c r="M7" s="46" t="s">
        <v>44</v>
      </c>
      <c r="N7" s="32"/>
      <c r="O7" s="20"/>
      <c r="P7" s="11"/>
      <c r="Q7" s="11"/>
      <c r="R7" s="11"/>
      <c r="S7" s="11"/>
      <c r="T7" s="11"/>
      <c r="U7" s="11">
        <f>58815-8685</f>
        <v>50130</v>
      </c>
      <c r="V7" s="11"/>
      <c r="W7" s="11"/>
      <c r="X7" s="11"/>
      <c r="Y7" s="11"/>
      <c r="Z7" s="11"/>
      <c r="AA7" s="11"/>
    </row>
    <row r="8" spans="1:27" ht="48">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81">
      <c r="A9" s="49">
        <v>5</v>
      </c>
      <c r="B9" s="48" t="s">
        <v>266</v>
      </c>
      <c r="C9" s="49" t="s">
        <v>264</v>
      </c>
      <c r="D9" s="2" t="s">
        <v>267</v>
      </c>
      <c r="E9" s="48" t="s">
        <v>265</v>
      </c>
      <c r="F9" s="51">
        <v>60000</v>
      </c>
      <c r="G9" s="51">
        <f t="shared" si="0"/>
        <v>0</v>
      </c>
      <c r="H9" s="51">
        <f t="shared" si="1"/>
        <v>60000</v>
      </c>
      <c r="I9" s="52">
        <f t="shared" si="2"/>
        <v>0</v>
      </c>
      <c r="J9" s="69">
        <v>1100731</v>
      </c>
      <c r="K9" s="28"/>
      <c r="L9" s="48"/>
      <c r="M9" s="46" t="s">
        <v>46</v>
      </c>
      <c r="N9" s="32"/>
      <c r="O9" s="20"/>
      <c r="P9" s="11"/>
      <c r="Q9" s="11"/>
      <c r="R9" s="11"/>
      <c r="S9" s="11"/>
      <c r="T9" s="11">
        <v>60000</v>
      </c>
      <c r="U9" s="11"/>
      <c r="V9" s="11"/>
      <c r="W9" s="11"/>
      <c r="X9" s="11"/>
      <c r="Y9" s="11"/>
      <c r="Z9" s="11"/>
      <c r="AA9" s="11"/>
    </row>
    <row r="10" spans="1:27" ht="129">
      <c r="A10" s="49">
        <v>6</v>
      </c>
      <c r="B10" s="48" t="s">
        <v>86</v>
      </c>
      <c r="C10" s="49" t="s">
        <v>82</v>
      </c>
      <c r="D10" s="2" t="s">
        <v>83</v>
      </c>
      <c r="E10" s="48" t="s">
        <v>85</v>
      </c>
      <c r="F10" s="51">
        <v>10000</v>
      </c>
      <c r="G10" s="51">
        <f t="shared" si="0"/>
        <v>10000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77.75">
      <c r="A11" s="49">
        <v>7</v>
      </c>
      <c r="B11" s="48" t="s">
        <v>248</v>
      </c>
      <c r="C11" s="49" t="s">
        <v>61</v>
      </c>
      <c r="D11" s="2" t="s">
        <v>236</v>
      </c>
      <c r="E11" s="48" t="s">
        <v>237</v>
      </c>
      <c r="F11" s="51">
        <f>138671+567041</f>
        <v>705712</v>
      </c>
      <c r="G11" s="51">
        <f t="shared" si="0"/>
        <v>128619</v>
      </c>
      <c r="H11" s="51">
        <f t="shared" si="1"/>
        <v>524970</v>
      </c>
      <c r="I11" s="52">
        <f t="shared" si="2"/>
        <v>180742</v>
      </c>
      <c r="J11" s="54" t="s">
        <v>62</v>
      </c>
      <c r="K11" s="28"/>
      <c r="L11" s="48" t="s">
        <v>140</v>
      </c>
      <c r="M11" s="46" t="s">
        <v>46</v>
      </c>
      <c r="N11" s="32"/>
      <c r="O11" s="20"/>
      <c r="P11" s="11">
        <v>16338</v>
      </c>
      <c r="Q11" s="11">
        <v>92430</v>
      </c>
      <c r="R11" s="11">
        <v>16338</v>
      </c>
      <c r="S11" s="11">
        <v>159700</v>
      </c>
      <c r="T11" s="11">
        <v>111545</v>
      </c>
      <c r="U11" s="11">
        <v>128619</v>
      </c>
      <c r="V11" s="11"/>
      <c r="W11" s="11"/>
      <c r="X11" s="11"/>
      <c r="Y11" s="11"/>
      <c r="Z11" s="11"/>
      <c r="AA11" s="11"/>
    </row>
    <row r="12" spans="1:27" ht="210">
      <c r="A12" s="49">
        <v>8</v>
      </c>
      <c r="B12" s="48" t="s">
        <v>373</v>
      </c>
      <c r="C12" s="49" t="s">
        <v>74</v>
      </c>
      <c r="D12" s="2" t="s">
        <v>285</v>
      </c>
      <c r="E12" s="20" t="s">
        <v>284</v>
      </c>
      <c r="F12" s="51">
        <f>78075+373780</f>
        <v>451855</v>
      </c>
      <c r="G12" s="51">
        <f t="shared" si="0"/>
        <v>54519</v>
      </c>
      <c r="H12" s="51">
        <f t="shared" si="1"/>
        <v>421773</v>
      </c>
      <c r="I12" s="52">
        <f t="shared" si="2"/>
        <v>30082</v>
      </c>
      <c r="J12" s="54" t="s">
        <v>62</v>
      </c>
      <c r="K12" s="28"/>
      <c r="L12" s="48" t="s">
        <v>337</v>
      </c>
      <c r="M12" s="46" t="s">
        <v>46</v>
      </c>
      <c r="N12" s="32"/>
      <c r="O12" s="20"/>
      <c r="P12" s="11">
        <v>45266</v>
      </c>
      <c r="Q12" s="11"/>
      <c r="R12" s="11">
        <v>9253</v>
      </c>
      <c r="S12" s="11">
        <v>9253</v>
      </c>
      <c r="T12" s="11">
        <v>303482</v>
      </c>
      <c r="U12" s="11">
        <v>54519</v>
      </c>
      <c r="V12" s="11"/>
      <c r="W12" s="11"/>
      <c r="X12" s="11"/>
      <c r="Y12" s="11"/>
      <c r="Z12" s="11"/>
      <c r="AA12" s="11"/>
    </row>
    <row r="13" spans="1:27" ht="324">
      <c r="A13" s="49">
        <v>9</v>
      </c>
      <c r="B13" s="48" t="s">
        <v>198</v>
      </c>
      <c r="C13" s="49" t="s">
        <v>92</v>
      </c>
      <c r="D13" s="2" t="s">
        <v>197</v>
      </c>
      <c r="E13" s="2" t="s">
        <v>199</v>
      </c>
      <c r="F13" s="51">
        <f>9025+329000</f>
        <v>338025</v>
      </c>
      <c r="G13" s="51">
        <f t="shared" si="0"/>
        <v>18288</v>
      </c>
      <c r="H13" s="51">
        <f t="shared" si="1"/>
        <v>165348</v>
      </c>
      <c r="I13" s="52">
        <f t="shared" si="2"/>
        <v>172677</v>
      </c>
      <c r="J13" s="54" t="s">
        <v>95</v>
      </c>
      <c r="K13" s="28"/>
      <c r="L13" s="48" t="s">
        <v>141</v>
      </c>
      <c r="M13" s="46" t="s">
        <v>45</v>
      </c>
      <c r="N13" s="32"/>
      <c r="O13" s="20"/>
      <c r="P13" s="11">
        <v>8545</v>
      </c>
      <c r="Q13" s="11"/>
      <c r="R13" s="11"/>
      <c r="S13" s="11">
        <v>62473</v>
      </c>
      <c r="T13" s="11">
        <v>76042</v>
      </c>
      <c r="U13" s="11">
        <v>18288</v>
      </c>
      <c r="V13" s="11"/>
      <c r="W13" s="11"/>
      <c r="X13" s="11"/>
      <c r="Y13" s="11"/>
      <c r="Z13" s="11"/>
      <c r="AA13" s="11"/>
    </row>
    <row r="14" spans="1:27" ht="101.25" customHeight="1">
      <c r="A14" s="49">
        <v>10</v>
      </c>
      <c r="B14" s="99"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100"/>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4.5">
      <c r="A16" s="49">
        <v>12</v>
      </c>
      <c r="B16" s="101" t="s">
        <v>117</v>
      </c>
      <c r="C16" s="49" t="s">
        <v>58</v>
      </c>
      <c r="D16" s="2" t="s">
        <v>118</v>
      </c>
      <c r="E16" s="101" t="s">
        <v>120</v>
      </c>
      <c r="F16" s="51">
        <v>20781</v>
      </c>
      <c r="G16" s="51">
        <f t="shared" si="0"/>
        <v>0</v>
      </c>
      <c r="H16" s="51">
        <f t="shared" si="1"/>
        <v>0</v>
      </c>
      <c r="I16" s="52">
        <f t="shared" si="2"/>
        <v>20781</v>
      </c>
      <c r="J16" s="57" t="s">
        <v>116</v>
      </c>
      <c r="K16" s="28"/>
      <c r="L16" s="48" t="s">
        <v>205</v>
      </c>
      <c r="M16" s="46" t="s">
        <v>47</v>
      </c>
      <c r="N16" s="32"/>
      <c r="O16" s="20"/>
      <c r="P16" s="11"/>
      <c r="Q16" s="11"/>
      <c r="R16" s="11"/>
      <c r="S16" s="11"/>
      <c r="T16" s="11"/>
      <c r="U16" s="11"/>
      <c r="V16" s="11"/>
      <c r="W16" s="11"/>
      <c r="X16" s="11"/>
      <c r="Y16" s="11"/>
      <c r="Z16" s="11"/>
      <c r="AA16" s="11"/>
    </row>
    <row r="17" spans="1:27" ht="48">
      <c r="A17" s="49">
        <v>13</v>
      </c>
      <c r="B17" s="102"/>
      <c r="C17" s="49" t="s">
        <v>58</v>
      </c>
      <c r="D17" s="2" t="s">
        <v>119</v>
      </c>
      <c r="E17" s="102"/>
      <c r="F17" s="51">
        <v>5000</v>
      </c>
      <c r="G17" s="51">
        <f t="shared" si="0"/>
        <v>0</v>
      </c>
      <c r="H17" s="51">
        <f t="shared" si="1"/>
        <v>0</v>
      </c>
      <c r="I17" s="52">
        <f t="shared" si="2"/>
        <v>5000</v>
      </c>
      <c r="J17" s="57" t="s">
        <v>116</v>
      </c>
      <c r="K17" s="28"/>
      <c r="L17" s="48" t="s">
        <v>145</v>
      </c>
      <c r="M17" s="46" t="s">
        <v>47</v>
      </c>
      <c r="N17" s="32"/>
      <c r="O17" s="20"/>
      <c r="P17" s="11"/>
      <c r="Q17" s="11"/>
      <c r="R17" s="11"/>
      <c r="S17" s="11"/>
      <c r="T17" s="11"/>
      <c r="U17" s="11"/>
      <c r="V17" s="11"/>
      <c r="W17" s="11"/>
      <c r="X17" s="11"/>
      <c r="Y17" s="11"/>
      <c r="Z17" s="11"/>
      <c r="AA17" s="11"/>
    </row>
    <row r="18" spans="1:27" ht="177.75">
      <c r="A18" s="49">
        <v>14</v>
      </c>
      <c r="B18" s="48" t="s">
        <v>107</v>
      </c>
      <c r="C18" s="49" t="s">
        <v>100</v>
      </c>
      <c r="D18" s="2" t="s">
        <v>102</v>
      </c>
      <c r="E18" s="48" t="s">
        <v>101</v>
      </c>
      <c r="F18" s="51">
        <v>78930</v>
      </c>
      <c r="G18" s="51">
        <f t="shared" si="0"/>
        <v>40681</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43">
      <c r="A19" s="49">
        <v>15</v>
      </c>
      <c r="B19" s="48" t="s">
        <v>108</v>
      </c>
      <c r="C19" s="49" t="s">
        <v>76</v>
      </c>
      <c r="D19" s="2" t="s">
        <v>97</v>
      </c>
      <c r="E19" s="48" t="s">
        <v>98</v>
      </c>
      <c r="F19" s="51">
        <v>65866</v>
      </c>
      <c r="G19" s="51">
        <f t="shared" si="0"/>
        <v>0</v>
      </c>
      <c r="H19" s="51">
        <f t="shared" si="1"/>
        <v>35600</v>
      </c>
      <c r="I19" s="52">
        <f t="shared" si="2"/>
        <v>30266</v>
      </c>
      <c r="J19" s="54" t="s">
        <v>99</v>
      </c>
      <c r="K19" s="28"/>
      <c r="L19" s="48" t="s">
        <v>147</v>
      </c>
      <c r="M19" s="46" t="s">
        <v>43</v>
      </c>
      <c r="N19" s="32"/>
      <c r="O19" s="20"/>
      <c r="P19" s="11"/>
      <c r="Q19" s="11"/>
      <c r="R19" s="11"/>
      <c r="S19" s="11">
        <v>35600</v>
      </c>
      <c r="T19" s="11"/>
      <c r="U19" s="11"/>
      <c r="V19" s="11"/>
      <c r="W19" s="11"/>
      <c r="X19" s="11"/>
      <c r="Y19" s="11"/>
      <c r="Z19" s="11"/>
      <c r="AA19" s="11"/>
    </row>
    <row r="20" spans="1:27" ht="64.5">
      <c r="A20" s="49">
        <v>16</v>
      </c>
      <c r="B20" s="48" t="s">
        <v>90</v>
      </c>
      <c r="C20" s="49" t="s">
        <v>87</v>
      </c>
      <c r="D20" s="2" t="s">
        <v>88</v>
      </c>
      <c r="E20" s="48" t="s">
        <v>89</v>
      </c>
      <c r="F20" s="51">
        <v>4000</v>
      </c>
      <c r="G20" s="51">
        <f t="shared" si="0"/>
        <v>4000</v>
      </c>
      <c r="H20" s="51">
        <f t="shared" si="1"/>
        <v>4000</v>
      </c>
      <c r="I20" s="52">
        <f t="shared" si="2"/>
        <v>0</v>
      </c>
      <c r="J20" s="56" t="s">
        <v>91</v>
      </c>
      <c r="K20" s="28">
        <v>44357</v>
      </c>
      <c r="L20" s="48" t="s">
        <v>148</v>
      </c>
      <c r="M20" s="46" t="s">
        <v>46</v>
      </c>
      <c r="N20" s="32"/>
      <c r="O20" s="20"/>
      <c r="P20" s="11"/>
      <c r="Q20" s="11"/>
      <c r="R20" s="11"/>
      <c r="S20" s="11"/>
      <c r="T20" s="11"/>
      <c r="U20" s="11">
        <v>4000</v>
      </c>
      <c r="V20" s="11"/>
      <c r="W20" s="11"/>
      <c r="X20" s="11"/>
      <c r="Y20" s="11"/>
      <c r="Z20" s="11"/>
      <c r="AA20" s="11"/>
    </row>
    <row r="21" spans="1:27" ht="96.75">
      <c r="A21" s="49">
        <v>17</v>
      </c>
      <c r="B21" s="48" t="s">
        <v>159</v>
      </c>
      <c r="C21" s="49" t="s">
        <v>155</v>
      </c>
      <c r="D21" s="2" t="s">
        <v>156</v>
      </c>
      <c r="E21" s="48" t="s">
        <v>158</v>
      </c>
      <c r="F21" s="51">
        <v>4000</v>
      </c>
      <c r="G21" s="51">
        <f t="shared" si="0"/>
        <v>0</v>
      </c>
      <c r="H21" s="51">
        <f t="shared" si="1"/>
        <v>4000</v>
      </c>
      <c r="I21" s="52">
        <f t="shared" si="2"/>
        <v>0</v>
      </c>
      <c r="J21" s="56" t="s">
        <v>157</v>
      </c>
      <c r="K21" s="28">
        <v>44299</v>
      </c>
      <c r="L21" s="48"/>
      <c r="M21" s="46" t="s">
        <v>45</v>
      </c>
      <c r="N21" s="32"/>
      <c r="O21" s="20"/>
      <c r="P21" s="11"/>
      <c r="Q21" s="11"/>
      <c r="R21" s="11"/>
      <c r="S21" s="11">
        <v>4000</v>
      </c>
      <c r="T21" s="11"/>
      <c r="U21" s="11"/>
      <c r="V21" s="11"/>
      <c r="W21" s="11"/>
      <c r="X21" s="11"/>
      <c r="Y21" s="11"/>
      <c r="Z21" s="11"/>
      <c r="AA21" s="11"/>
    </row>
    <row r="22" spans="1:27" ht="81">
      <c r="A22" s="49">
        <v>18</v>
      </c>
      <c r="B22" s="24"/>
      <c r="C22" s="49" t="s">
        <v>219</v>
      </c>
      <c r="D22" s="2" t="s">
        <v>253</v>
      </c>
      <c r="E22" s="24" t="s">
        <v>220</v>
      </c>
      <c r="F22" s="51">
        <v>381031</v>
      </c>
      <c r="G22" s="51">
        <f t="shared" si="0"/>
        <v>381031</v>
      </c>
      <c r="H22" s="51">
        <f t="shared" si="1"/>
        <v>381031</v>
      </c>
      <c r="I22" s="52">
        <f t="shared" si="2"/>
        <v>0</v>
      </c>
      <c r="J22" s="56"/>
      <c r="K22" s="28">
        <v>44351</v>
      </c>
      <c r="L22" s="48"/>
      <c r="M22" s="46" t="s">
        <v>281</v>
      </c>
      <c r="N22" s="32"/>
      <c r="O22" s="20"/>
      <c r="P22" s="11"/>
      <c r="Q22" s="11"/>
      <c r="R22" s="11"/>
      <c r="S22" s="11"/>
      <c r="T22" s="11"/>
      <c r="U22" s="11">
        <v>381031</v>
      </c>
      <c r="V22" s="11"/>
      <c r="W22" s="11"/>
      <c r="X22" s="11"/>
      <c r="Y22" s="11"/>
      <c r="Z22" s="11"/>
      <c r="AA22" s="11"/>
    </row>
    <row r="23" spans="1:27" ht="129">
      <c r="A23" s="49">
        <v>19</v>
      </c>
      <c r="B23" s="24" t="s">
        <v>372</v>
      </c>
      <c r="C23" s="49" t="s">
        <v>369</v>
      </c>
      <c r="D23" s="2" t="s">
        <v>370</v>
      </c>
      <c r="E23" s="24" t="s">
        <v>371</v>
      </c>
      <c r="F23" s="51">
        <v>6187</v>
      </c>
      <c r="G23" s="51">
        <f t="shared" si="0"/>
        <v>5993</v>
      </c>
      <c r="H23" s="51">
        <f t="shared" si="1"/>
        <v>5993</v>
      </c>
      <c r="I23" s="52">
        <f t="shared" si="2"/>
        <v>194</v>
      </c>
      <c r="J23" s="62">
        <v>1100731</v>
      </c>
      <c r="K23" s="28"/>
      <c r="L23" s="48"/>
      <c r="M23" s="46" t="s">
        <v>281</v>
      </c>
      <c r="N23" s="32"/>
      <c r="O23" s="20"/>
      <c r="P23" s="11"/>
      <c r="Q23" s="11"/>
      <c r="R23" s="11"/>
      <c r="S23" s="11"/>
      <c r="T23" s="11"/>
      <c r="U23" s="11">
        <v>5993</v>
      </c>
      <c r="V23" s="11"/>
      <c r="W23" s="11"/>
      <c r="X23" s="11"/>
      <c r="Y23" s="11"/>
      <c r="Z23" s="11"/>
      <c r="AA23" s="11"/>
    </row>
    <row r="24" spans="1:27" ht="64.5">
      <c r="A24" s="49">
        <v>20</v>
      </c>
      <c r="B24" s="48" t="s">
        <v>196</v>
      </c>
      <c r="C24" s="49" t="s">
        <v>193</v>
      </c>
      <c r="D24" s="2" t="s">
        <v>195</v>
      </c>
      <c r="E24" s="48" t="s">
        <v>194</v>
      </c>
      <c r="F24" s="51">
        <v>5000</v>
      </c>
      <c r="G24" s="51">
        <f t="shared" si="0"/>
        <v>0</v>
      </c>
      <c r="H24" s="51">
        <f t="shared" si="1"/>
        <v>5000</v>
      </c>
      <c r="I24" s="52">
        <f t="shared" si="2"/>
        <v>0</v>
      </c>
      <c r="J24" s="62">
        <v>1100530</v>
      </c>
      <c r="K24" s="28">
        <v>44316</v>
      </c>
      <c r="L24" s="48"/>
      <c r="M24" s="46" t="s">
        <v>46</v>
      </c>
      <c r="N24" s="32"/>
      <c r="O24" s="20"/>
      <c r="P24" s="11"/>
      <c r="Q24" s="11"/>
      <c r="R24" s="11"/>
      <c r="S24" s="11">
        <v>5000</v>
      </c>
      <c r="T24" s="11"/>
      <c r="U24" s="11"/>
      <c r="V24" s="11"/>
      <c r="W24" s="11"/>
      <c r="X24" s="11"/>
      <c r="Y24" s="11"/>
      <c r="Z24" s="11"/>
      <c r="AA24" s="11"/>
    </row>
    <row r="25" spans="1:27" ht="64.5">
      <c r="A25" s="49">
        <v>21</v>
      </c>
      <c r="B25" s="48" t="s">
        <v>335</v>
      </c>
      <c r="C25" s="49" t="s">
        <v>193</v>
      </c>
      <c r="D25" s="2" t="s">
        <v>333</v>
      </c>
      <c r="E25" s="48" t="s">
        <v>334</v>
      </c>
      <c r="F25" s="51">
        <v>1000</v>
      </c>
      <c r="G25" s="51">
        <f t="shared" si="0"/>
        <v>1000</v>
      </c>
      <c r="H25" s="51">
        <f t="shared" si="1"/>
        <v>1000</v>
      </c>
      <c r="I25" s="52">
        <f t="shared" si="2"/>
        <v>0</v>
      </c>
      <c r="J25" s="62">
        <v>1100731</v>
      </c>
      <c r="K25" s="28"/>
      <c r="L25" s="48"/>
      <c r="M25" s="46" t="s">
        <v>46</v>
      </c>
      <c r="N25" s="32"/>
      <c r="O25" s="20"/>
      <c r="P25" s="11"/>
      <c r="Q25" s="11"/>
      <c r="R25" s="11"/>
      <c r="S25" s="11"/>
      <c r="T25" s="11"/>
      <c r="U25" s="11">
        <v>1000</v>
      </c>
      <c r="V25" s="11"/>
      <c r="W25" s="11"/>
      <c r="X25" s="11"/>
      <c r="Y25" s="11"/>
      <c r="Z25" s="11"/>
      <c r="AA25" s="11"/>
    </row>
    <row r="26" spans="1:27" ht="291">
      <c r="A26" s="49">
        <v>22</v>
      </c>
      <c r="B26" s="48" t="s">
        <v>374</v>
      </c>
      <c r="C26" s="49" t="s">
        <v>352</v>
      </c>
      <c r="D26" s="2" t="s">
        <v>353</v>
      </c>
      <c r="E26" s="48" t="s">
        <v>354</v>
      </c>
      <c r="F26" s="51">
        <v>233000</v>
      </c>
      <c r="G26" s="51">
        <f t="shared" si="0"/>
        <v>85405</v>
      </c>
      <c r="H26" s="51">
        <f t="shared" si="1"/>
        <v>85405</v>
      </c>
      <c r="I26" s="52">
        <f t="shared" si="2"/>
        <v>147595</v>
      </c>
      <c r="J26" s="62" t="s">
        <v>62</v>
      </c>
      <c r="K26" s="28"/>
      <c r="L26" s="48"/>
      <c r="M26" s="46" t="s">
        <v>46</v>
      </c>
      <c r="N26" s="32"/>
      <c r="O26" s="20"/>
      <c r="P26" s="11"/>
      <c r="Q26" s="11"/>
      <c r="R26" s="11"/>
      <c r="S26" s="11"/>
      <c r="T26" s="11"/>
      <c r="U26" s="11">
        <v>85405</v>
      </c>
      <c r="V26" s="11"/>
      <c r="W26" s="11"/>
      <c r="X26" s="11"/>
      <c r="Y26" s="11"/>
      <c r="Z26" s="11"/>
      <c r="AA26" s="11"/>
    </row>
    <row r="27" spans="1:27" ht="162">
      <c r="A27" s="49">
        <v>23</v>
      </c>
      <c r="B27" s="48" t="s">
        <v>263</v>
      </c>
      <c r="C27" s="49" t="s">
        <v>260</v>
      </c>
      <c r="D27" s="2" t="s">
        <v>261</v>
      </c>
      <c r="E27" s="48" t="s">
        <v>262</v>
      </c>
      <c r="F27" s="51">
        <f>102927</f>
        <v>102927</v>
      </c>
      <c r="G27" s="51">
        <f t="shared" si="0"/>
        <v>41170</v>
      </c>
      <c r="H27" s="51">
        <f t="shared" si="1"/>
        <v>72048</v>
      </c>
      <c r="I27" s="52">
        <f t="shared" si="2"/>
        <v>30879</v>
      </c>
      <c r="J27" s="62"/>
      <c r="K27" s="28"/>
      <c r="L27" s="48"/>
      <c r="M27" s="46" t="s">
        <v>46</v>
      </c>
      <c r="N27" s="32"/>
      <c r="O27" s="20"/>
      <c r="P27" s="11"/>
      <c r="Q27" s="11"/>
      <c r="R27" s="11"/>
      <c r="S27" s="11"/>
      <c r="T27" s="11">
        <v>30878</v>
      </c>
      <c r="U27" s="11">
        <v>41170</v>
      </c>
      <c r="V27" s="11"/>
      <c r="W27" s="11"/>
      <c r="X27" s="11"/>
      <c r="Y27" s="11"/>
      <c r="Z27" s="11"/>
      <c r="AA27" s="11"/>
    </row>
    <row r="28" spans="1:27" ht="162">
      <c r="A28" s="49">
        <v>24</v>
      </c>
      <c r="B28" s="48" t="s">
        <v>249</v>
      </c>
      <c r="C28" s="49" t="s">
        <v>212</v>
      </c>
      <c r="D28" s="2" t="s">
        <v>213</v>
      </c>
      <c r="E28" s="48" t="s">
        <v>214</v>
      </c>
      <c r="F28" s="51">
        <v>50000</v>
      </c>
      <c r="G28" s="51">
        <f t="shared" si="0"/>
        <v>0</v>
      </c>
      <c r="H28" s="51">
        <f t="shared" si="1"/>
        <v>0</v>
      </c>
      <c r="I28" s="52">
        <f t="shared" si="2"/>
        <v>50000</v>
      </c>
      <c r="J28" s="62">
        <v>1100731</v>
      </c>
      <c r="K28" s="28"/>
      <c r="L28" s="48"/>
      <c r="M28" s="46" t="s">
        <v>47</v>
      </c>
      <c r="N28" s="32"/>
      <c r="O28" s="20"/>
      <c r="P28" s="11"/>
      <c r="Q28" s="11"/>
      <c r="R28" s="11"/>
      <c r="S28" s="11"/>
      <c r="T28" s="11"/>
      <c r="U28" s="11"/>
      <c r="V28" s="11"/>
      <c r="W28" s="11"/>
      <c r="X28" s="11"/>
      <c r="Y28" s="11"/>
      <c r="Z28" s="11"/>
      <c r="AA28" s="11"/>
    </row>
    <row r="29" spans="1:27" ht="90" customHeight="1">
      <c r="A29" s="49">
        <v>25</v>
      </c>
      <c r="B29" s="101" t="s">
        <v>272</v>
      </c>
      <c r="C29" s="49" t="s">
        <v>228</v>
      </c>
      <c r="D29" s="2" t="s">
        <v>268</v>
      </c>
      <c r="E29" s="48" t="s">
        <v>230</v>
      </c>
      <c r="F29" s="51">
        <v>30000</v>
      </c>
      <c r="G29" s="51">
        <f t="shared" si="0"/>
        <v>0</v>
      </c>
      <c r="H29" s="51">
        <f t="shared" si="1"/>
        <v>19769</v>
      </c>
      <c r="I29" s="52">
        <f t="shared" si="2"/>
        <v>10231</v>
      </c>
      <c r="J29" s="62" t="s">
        <v>62</v>
      </c>
      <c r="K29" s="28"/>
      <c r="L29" s="48"/>
      <c r="M29" s="46" t="s">
        <v>46</v>
      </c>
      <c r="N29" s="32"/>
      <c r="O29" s="20"/>
      <c r="P29" s="11"/>
      <c r="Q29" s="11"/>
      <c r="R29" s="11"/>
      <c r="S29" s="11">
        <v>17369</v>
      </c>
      <c r="T29" s="11">
        <v>2400</v>
      </c>
      <c r="U29" s="11"/>
      <c r="V29" s="11"/>
      <c r="W29" s="11"/>
      <c r="X29" s="11"/>
      <c r="Y29" s="11"/>
      <c r="Z29" s="11"/>
      <c r="AA29" s="11"/>
    </row>
    <row r="30" spans="1:27" ht="90" customHeight="1">
      <c r="A30" s="49">
        <v>26</v>
      </c>
      <c r="B30" s="103"/>
      <c r="C30" s="49" t="s">
        <v>228</v>
      </c>
      <c r="D30" s="2" t="s">
        <v>269</v>
      </c>
      <c r="E30" s="48" t="s">
        <v>230</v>
      </c>
      <c r="F30" s="51">
        <v>30000</v>
      </c>
      <c r="G30" s="51">
        <f t="shared" si="0"/>
        <v>0</v>
      </c>
      <c r="H30" s="51">
        <f t="shared" si="1"/>
        <v>30000</v>
      </c>
      <c r="I30" s="52">
        <f t="shared" si="2"/>
        <v>0</v>
      </c>
      <c r="J30" s="62" t="s">
        <v>62</v>
      </c>
      <c r="K30" s="28"/>
      <c r="L30" s="48"/>
      <c r="M30" s="46" t="s">
        <v>47</v>
      </c>
      <c r="N30" s="32"/>
      <c r="O30" s="20"/>
      <c r="P30" s="11"/>
      <c r="Q30" s="11"/>
      <c r="R30" s="11"/>
      <c r="S30" s="11"/>
      <c r="T30" s="11">
        <v>30000</v>
      </c>
      <c r="U30" s="11"/>
      <c r="V30" s="11"/>
      <c r="W30" s="11"/>
      <c r="X30" s="11"/>
      <c r="Y30" s="11"/>
      <c r="Z30" s="11"/>
      <c r="AA30" s="11"/>
    </row>
    <row r="31" spans="1:27" ht="90" customHeight="1">
      <c r="A31" s="49">
        <v>27</v>
      </c>
      <c r="B31" s="103"/>
      <c r="C31" s="49" t="s">
        <v>228</v>
      </c>
      <c r="D31" s="2" t="s">
        <v>270</v>
      </c>
      <c r="E31" s="48" t="s">
        <v>230</v>
      </c>
      <c r="F31" s="51">
        <v>45000</v>
      </c>
      <c r="G31" s="51">
        <f t="shared" si="0"/>
        <v>0</v>
      </c>
      <c r="H31" s="51">
        <f t="shared" si="1"/>
        <v>38873</v>
      </c>
      <c r="I31" s="52">
        <f t="shared" si="2"/>
        <v>6127</v>
      </c>
      <c r="J31" s="62" t="s">
        <v>62</v>
      </c>
      <c r="K31" s="28"/>
      <c r="L31" s="48"/>
      <c r="M31" s="46" t="s">
        <v>273</v>
      </c>
      <c r="N31" s="32"/>
      <c r="O31" s="20"/>
      <c r="P31" s="11"/>
      <c r="Q31" s="11"/>
      <c r="R31" s="11"/>
      <c r="S31" s="11"/>
      <c r="T31" s="11">
        <v>38873</v>
      </c>
      <c r="U31" s="11"/>
      <c r="V31" s="11"/>
      <c r="W31" s="11"/>
      <c r="X31" s="11"/>
      <c r="Y31" s="11"/>
      <c r="Z31" s="11"/>
      <c r="AA31" s="11"/>
    </row>
    <row r="32" spans="1:27" ht="90" customHeight="1">
      <c r="A32" s="49">
        <v>28</v>
      </c>
      <c r="B32" s="96"/>
      <c r="C32" s="49" t="s">
        <v>228</v>
      </c>
      <c r="D32" s="2" t="s">
        <v>271</v>
      </c>
      <c r="E32" s="48" t="s">
        <v>230</v>
      </c>
      <c r="F32" s="51">
        <v>20000</v>
      </c>
      <c r="G32" s="51">
        <f t="shared" si="0"/>
        <v>1200</v>
      </c>
      <c r="H32" s="51">
        <f t="shared" si="1"/>
        <v>1200</v>
      </c>
      <c r="I32" s="52">
        <f t="shared" si="2"/>
        <v>18800</v>
      </c>
      <c r="J32" s="62" t="s">
        <v>62</v>
      </c>
      <c r="K32" s="28"/>
      <c r="L32" s="48"/>
      <c r="M32" s="46" t="s">
        <v>45</v>
      </c>
      <c r="N32" s="32"/>
      <c r="O32" s="20"/>
      <c r="P32" s="11"/>
      <c r="Q32" s="11"/>
      <c r="R32" s="11"/>
      <c r="S32" s="11"/>
      <c r="T32" s="11"/>
      <c r="U32" s="11">
        <v>1200</v>
      </c>
      <c r="V32" s="11"/>
      <c r="W32" s="11"/>
      <c r="X32" s="11"/>
      <c r="Y32" s="11"/>
      <c r="Z32" s="11"/>
      <c r="AA32" s="11"/>
    </row>
    <row r="33" spans="1:27" ht="129">
      <c r="A33" s="49">
        <v>29</v>
      </c>
      <c r="B33" s="48" t="s">
        <v>245</v>
      </c>
      <c r="C33" s="49" t="s">
        <v>228</v>
      </c>
      <c r="D33" s="2" t="s">
        <v>243</v>
      </c>
      <c r="E33" s="48" t="s">
        <v>244</v>
      </c>
      <c r="F33" s="51">
        <v>13969</v>
      </c>
      <c r="G33" s="51">
        <f t="shared" si="0"/>
        <v>5882</v>
      </c>
      <c r="H33" s="51">
        <f t="shared" si="1"/>
        <v>10293</v>
      </c>
      <c r="I33" s="52">
        <f t="shared" si="2"/>
        <v>3676</v>
      </c>
      <c r="J33" s="62">
        <v>1100731</v>
      </c>
      <c r="K33" s="28"/>
      <c r="L33" s="48"/>
      <c r="M33" s="46" t="s">
        <v>46</v>
      </c>
      <c r="N33" s="32"/>
      <c r="O33" s="20"/>
      <c r="P33" s="11"/>
      <c r="Q33" s="11"/>
      <c r="R33" s="11"/>
      <c r="S33" s="11"/>
      <c r="T33" s="11">
        <v>4411</v>
      </c>
      <c r="U33" s="11">
        <v>5882</v>
      </c>
      <c r="V33" s="11"/>
      <c r="W33" s="11"/>
      <c r="X33" s="11"/>
      <c r="Y33" s="11"/>
      <c r="Z33" s="11"/>
      <c r="AA33" s="11"/>
    </row>
    <row r="34" spans="1:27" ht="210">
      <c r="A34" s="49">
        <v>30</v>
      </c>
      <c r="B34" s="48" t="s">
        <v>206</v>
      </c>
      <c r="C34" s="49" t="s">
        <v>180</v>
      </c>
      <c r="D34" s="2" t="s">
        <v>181</v>
      </c>
      <c r="E34" s="48" t="s">
        <v>182</v>
      </c>
      <c r="F34" s="51">
        <v>99300</v>
      </c>
      <c r="G34" s="51">
        <f t="shared" si="0"/>
        <v>0</v>
      </c>
      <c r="H34" s="51">
        <f t="shared" si="1"/>
        <v>99300</v>
      </c>
      <c r="I34" s="52">
        <f t="shared" si="2"/>
        <v>0</v>
      </c>
      <c r="J34" s="56" t="s">
        <v>183</v>
      </c>
      <c r="K34" s="28">
        <v>44253</v>
      </c>
      <c r="L34" s="48"/>
      <c r="M34" s="46" t="s">
        <v>46</v>
      </c>
      <c r="N34" s="32"/>
      <c r="O34" s="20"/>
      <c r="P34" s="11"/>
      <c r="Q34" s="11">
        <v>99300</v>
      </c>
      <c r="R34" s="11"/>
      <c r="S34" s="11"/>
      <c r="T34" s="11"/>
      <c r="U34" s="11"/>
      <c r="V34" s="11"/>
      <c r="W34" s="11"/>
      <c r="X34" s="11"/>
      <c r="Y34" s="11"/>
      <c r="Z34" s="11"/>
      <c r="AA34" s="11"/>
    </row>
    <row r="35" spans="1:27" ht="48">
      <c r="A35" s="49">
        <v>31</v>
      </c>
      <c r="B35" s="48" t="s">
        <v>318</v>
      </c>
      <c r="C35" s="49" t="s">
        <v>314</v>
      </c>
      <c r="D35" s="2" t="s">
        <v>315</v>
      </c>
      <c r="E35" s="48" t="s">
        <v>316</v>
      </c>
      <c r="F35" s="51">
        <v>2000</v>
      </c>
      <c r="G35" s="51">
        <f t="shared" si="0"/>
        <v>0</v>
      </c>
      <c r="H35" s="51">
        <f t="shared" si="1"/>
        <v>0</v>
      </c>
      <c r="I35" s="52">
        <f t="shared" si="2"/>
        <v>2000</v>
      </c>
      <c r="J35" s="56" t="s">
        <v>317</v>
      </c>
      <c r="K35" s="28"/>
      <c r="L35" s="48"/>
      <c r="M35" s="46" t="s">
        <v>51</v>
      </c>
      <c r="N35" s="32"/>
      <c r="O35" s="20"/>
      <c r="P35" s="11"/>
      <c r="Q35" s="11"/>
      <c r="R35" s="11"/>
      <c r="S35" s="11"/>
      <c r="T35" s="11"/>
      <c r="U35" s="11"/>
      <c r="V35" s="11"/>
      <c r="W35" s="11"/>
      <c r="X35" s="11"/>
      <c r="Y35" s="11"/>
      <c r="Z35" s="11"/>
      <c r="AA35" s="11"/>
    </row>
    <row r="36" spans="1:27" ht="226.5">
      <c r="A36" s="49">
        <v>32</v>
      </c>
      <c r="B36" s="48" t="s">
        <v>169</v>
      </c>
      <c r="C36" s="49" t="s">
        <v>166</v>
      </c>
      <c r="D36" s="2" t="s">
        <v>167</v>
      </c>
      <c r="E36" s="48" t="s">
        <v>168</v>
      </c>
      <c r="F36" s="51">
        <v>14679</v>
      </c>
      <c r="G36" s="51">
        <f t="shared" si="0"/>
        <v>0</v>
      </c>
      <c r="H36" s="51">
        <f t="shared" si="1"/>
        <v>14679</v>
      </c>
      <c r="I36" s="52">
        <f t="shared" si="2"/>
        <v>0</v>
      </c>
      <c r="J36" s="56"/>
      <c r="K36" s="28"/>
      <c r="L36" s="48"/>
      <c r="M36" s="46" t="s">
        <v>127</v>
      </c>
      <c r="N36" s="32"/>
      <c r="O36" s="20"/>
      <c r="P36" s="11"/>
      <c r="Q36" s="11">
        <v>14679</v>
      </c>
      <c r="R36" s="11"/>
      <c r="S36" s="11"/>
      <c r="T36" s="11"/>
      <c r="U36" s="11"/>
      <c r="V36" s="11"/>
      <c r="W36" s="11"/>
      <c r="X36" s="11"/>
      <c r="Y36" s="11"/>
      <c r="Z36" s="11"/>
      <c r="AA36" s="11"/>
    </row>
    <row r="37" spans="1:27" ht="210">
      <c r="A37" s="49">
        <v>33</v>
      </c>
      <c r="B37" s="48" t="s">
        <v>126</v>
      </c>
      <c r="C37" s="49" t="s">
        <v>123</v>
      </c>
      <c r="D37" s="2" t="s">
        <v>124</v>
      </c>
      <c r="E37" s="48" t="s">
        <v>125</v>
      </c>
      <c r="F37" s="51">
        <f>17498+4550000+356504</f>
        <v>4924002</v>
      </c>
      <c r="G37" s="51">
        <f t="shared" si="0"/>
        <v>374002</v>
      </c>
      <c r="H37" s="51">
        <f t="shared" si="1"/>
        <v>4924002</v>
      </c>
      <c r="I37" s="52">
        <f t="shared" si="2"/>
        <v>0</v>
      </c>
      <c r="J37" s="56"/>
      <c r="K37" s="28"/>
      <c r="L37" s="48" t="s">
        <v>149</v>
      </c>
      <c r="M37" s="46" t="s">
        <v>127</v>
      </c>
      <c r="N37" s="32"/>
      <c r="O37" s="20"/>
      <c r="P37" s="11"/>
      <c r="Q37" s="11"/>
      <c r="R37" s="11"/>
      <c r="S37" s="11">
        <v>4550000</v>
      </c>
      <c r="T37" s="11"/>
      <c r="U37" s="11">
        <v>374002</v>
      </c>
      <c r="V37" s="11"/>
      <c r="W37" s="11"/>
      <c r="X37" s="11"/>
      <c r="Y37" s="11"/>
      <c r="Z37" s="11"/>
      <c r="AA37" s="11"/>
    </row>
    <row r="38" spans="1:39" ht="48">
      <c r="A38" s="49">
        <v>34</v>
      </c>
      <c r="B38" s="48" t="s">
        <v>48</v>
      </c>
      <c r="C38" s="49" t="s">
        <v>131</v>
      </c>
      <c r="D38" s="2" t="s">
        <v>132</v>
      </c>
      <c r="E38" s="48" t="s">
        <v>366</v>
      </c>
      <c r="F38" s="51">
        <f>SUM(AB38:AM38)</f>
        <v>1930496</v>
      </c>
      <c r="G38" s="51">
        <f t="shared" si="0"/>
        <v>268103</v>
      </c>
      <c r="H38" s="51">
        <f t="shared" si="1"/>
        <v>1915000</v>
      </c>
      <c r="I38" s="52">
        <f t="shared" si="2"/>
        <v>15496</v>
      </c>
      <c r="J38" s="13">
        <v>10912</v>
      </c>
      <c r="K38" s="28"/>
      <c r="L38" s="48" t="s">
        <v>129</v>
      </c>
      <c r="M38" s="46" t="s">
        <v>49</v>
      </c>
      <c r="N38" s="9"/>
      <c r="O38" s="20"/>
      <c r="P38" s="11">
        <v>574485</v>
      </c>
      <c r="Q38" s="11">
        <v>268103</v>
      </c>
      <c r="R38" s="11">
        <v>268103</v>
      </c>
      <c r="S38" s="11">
        <v>268103</v>
      </c>
      <c r="T38" s="11">
        <v>268103</v>
      </c>
      <c r="U38" s="11">
        <v>268103</v>
      </c>
      <c r="V38" s="11"/>
      <c r="W38" s="11"/>
      <c r="X38" s="11"/>
      <c r="Y38" s="11"/>
      <c r="Z38" s="11"/>
      <c r="AA38" s="11"/>
      <c r="AB38" s="45">
        <v>314130</v>
      </c>
      <c r="AC38" s="45">
        <v>275851</v>
      </c>
      <c r="AD38" s="45">
        <v>268103</v>
      </c>
      <c r="AE38" s="45">
        <v>268103</v>
      </c>
      <c r="AF38" s="45">
        <v>268103</v>
      </c>
      <c r="AG38" s="45">
        <v>268103</v>
      </c>
      <c r="AH38" s="45">
        <v>268103</v>
      </c>
      <c r="AI38" s="45"/>
      <c r="AJ38" s="45"/>
      <c r="AK38" s="45"/>
      <c r="AL38" s="45"/>
      <c r="AM38" s="45"/>
    </row>
    <row r="39" spans="1:39" ht="48">
      <c r="A39" s="49">
        <v>35</v>
      </c>
      <c r="B39" s="48" t="s">
        <v>50</v>
      </c>
      <c r="C39" s="49" t="s">
        <v>133</v>
      </c>
      <c r="D39" s="2" t="s">
        <v>134</v>
      </c>
      <c r="E39" s="48" t="s">
        <v>152</v>
      </c>
      <c r="F39" s="51">
        <f>SUM(AB39:AM39)</f>
        <v>200000</v>
      </c>
      <c r="G39" s="51">
        <f t="shared" si="0"/>
        <v>0</v>
      </c>
      <c r="H39" s="51">
        <f t="shared" si="1"/>
        <v>133500</v>
      </c>
      <c r="I39" s="52">
        <f t="shared" si="2"/>
        <v>66500</v>
      </c>
      <c r="J39" s="13">
        <v>10912</v>
      </c>
      <c r="K39" s="28"/>
      <c r="L39" s="48"/>
      <c r="M39" s="46" t="s">
        <v>49</v>
      </c>
      <c r="N39" s="9"/>
      <c r="O39" s="20"/>
      <c r="P39" s="11"/>
      <c r="Q39" s="11"/>
      <c r="R39" s="11">
        <v>133500</v>
      </c>
      <c r="S39" s="11"/>
      <c r="T39" s="11"/>
      <c r="U39" s="11"/>
      <c r="V39" s="11"/>
      <c r="W39" s="11"/>
      <c r="X39" s="11"/>
      <c r="Y39" s="11"/>
      <c r="Z39" s="11"/>
      <c r="AA39" s="11"/>
      <c r="AB39" s="45"/>
      <c r="AC39" s="45">
        <v>200000</v>
      </c>
      <c r="AD39" s="45"/>
      <c r="AE39" s="45"/>
      <c r="AF39" s="45"/>
      <c r="AG39" s="45"/>
      <c r="AH39" s="45"/>
      <c r="AI39" s="45"/>
      <c r="AJ39" s="45"/>
      <c r="AK39" s="45"/>
      <c r="AL39" s="45"/>
      <c r="AM39" s="45"/>
    </row>
    <row r="40" spans="1:39" ht="48">
      <c r="A40" s="49">
        <v>36</v>
      </c>
      <c r="B40" s="48" t="s">
        <v>50</v>
      </c>
      <c r="C40" s="49" t="s">
        <v>136</v>
      </c>
      <c r="D40" s="2" t="s">
        <v>135</v>
      </c>
      <c r="E40" s="48" t="s">
        <v>366</v>
      </c>
      <c r="F40" s="51">
        <f>SUM(AB40:AM40)</f>
        <v>838580</v>
      </c>
      <c r="G40" s="51">
        <f t="shared" si="0"/>
        <v>0</v>
      </c>
      <c r="H40" s="51">
        <f t="shared" si="1"/>
        <v>838580</v>
      </c>
      <c r="I40" s="52">
        <f t="shared" si="2"/>
        <v>0</v>
      </c>
      <c r="J40" s="13">
        <v>10912</v>
      </c>
      <c r="K40" s="28"/>
      <c r="L40" s="48" t="s">
        <v>130</v>
      </c>
      <c r="M40" s="46" t="s">
        <v>49</v>
      </c>
      <c r="N40" s="9"/>
      <c r="O40" s="20"/>
      <c r="P40" s="11">
        <v>246505</v>
      </c>
      <c r="Q40" s="11"/>
      <c r="R40" s="11"/>
      <c r="S40" s="11">
        <v>409575</v>
      </c>
      <c r="T40" s="11">
        <v>182500</v>
      </c>
      <c r="U40" s="11"/>
      <c r="V40" s="11"/>
      <c r="W40" s="11"/>
      <c r="X40" s="11"/>
      <c r="Y40" s="11"/>
      <c r="Z40" s="11"/>
      <c r="AA40" s="11"/>
      <c r="AB40" s="45">
        <v>248015</v>
      </c>
      <c r="AC40" s="45"/>
      <c r="AD40" s="45"/>
      <c r="AE40" s="45"/>
      <c r="AF40" s="45">
        <v>408065</v>
      </c>
      <c r="AG40" s="45">
        <v>182500</v>
      </c>
      <c r="AH40" s="45"/>
      <c r="AI40" s="45"/>
      <c r="AJ40" s="45"/>
      <c r="AK40" s="45"/>
      <c r="AL40" s="45"/>
      <c r="AM40" s="45"/>
    </row>
    <row r="41" spans="1:39" ht="81">
      <c r="A41" s="49">
        <v>37</v>
      </c>
      <c r="B41" s="48" t="s">
        <v>368</v>
      </c>
      <c r="C41" s="49" t="s">
        <v>364</v>
      </c>
      <c r="D41" s="2" t="s">
        <v>365</v>
      </c>
      <c r="E41" s="48" t="s">
        <v>367</v>
      </c>
      <c r="F41" s="51">
        <v>799000</v>
      </c>
      <c r="G41" s="51">
        <f t="shared" si="0"/>
        <v>0</v>
      </c>
      <c r="H41" s="51">
        <f t="shared" si="1"/>
        <v>0</v>
      </c>
      <c r="I41" s="52">
        <f t="shared" si="2"/>
        <v>799000</v>
      </c>
      <c r="J41" s="13">
        <v>1100930</v>
      </c>
      <c r="K41" s="28"/>
      <c r="L41" s="48"/>
      <c r="M41" s="46" t="s">
        <v>127</v>
      </c>
      <c r="N41" s="9"/>
      <c r="O41" s="20"/>
      <c r="P41" s="11"/>
      <c r="Q41" s="11"/>
      <c r="R41" s="11"/>
      <c r="S41" s="11"/>
      <c r="T41" s="11"/>
      <c r="U41" s="11"/>
      <c r="V41" s="11"/>
      <c r="W41" s="11"/>
      <c r="X41" s="11"/>
      <c r="Y41" s="11"/>
      <c r="Z41" s="11"/>
      <c r="AA41" s="11"/>
      <c r="AB41" s="45"/>
      <c r="AC41" s="45"/>
      <c r="AD41" s="45"/>
      <c r="AE41" s="45"/>
      <c r="AF41" s="45"/>
      <c r="AG41" s="45"/>
      <c r="AH41" s="45"/>
      <c r="AI41" s="45"/>
      <c r="AJ41" s="45"/>
      <c r="AK41" s="45"/>
      <c r="AL41" s="45"/>
      <c r="AM41" s="45"/>
    </row>
    <row r="42" spans="1:39" ht="113.25">
      <c r="A42" s="49">
        <v>38</v>
      </c>
      <c r="B42" s="48" t="s">
        <v>259</v>
      </c>
      <c r="C42" s="49" t="s">
        <v>256</v>
      </c>
      <c r="D42" s="2" t="s">
        <v>257</v>
      </c>
      <c r="E42" s="48" t="s">
        <v>258</v>
      </c>
      <c r="F42" s="51">
        <v>10000</v>
      </c>
      <c r="G42" s="51">
        <f t="shared" si="0"/>
        <v>0</v>
      </c>
      <c r="H42" s="51">
        <f t="shared" si="1"/>
        <v>0</v>
      </c>
      <c r="I42" s="52">
        <f t="shared" si="2"/>
        <v>10000</v>
      </c>
      <c r="J42" s="13"/>
      <c r="K42" s="28"/>
      <c r="L42" s="48"/>
      <c r="M42" s="46" t="s">
        <v>127</v>
      </c>
      <c r="N42" s="9"/>
      <c r="O42" s="20"/>
      <c r="P42" s="11"/>
      <c r="Q42" s="11"/>
      <c r="R42" s="11"/>
      <c r="S42" s="11"/>
      <c r="T42" s="11"/>
      <c r="U42" s="11"/>
      <c r="V42" s="11"/>
      <c r="W42" s="11"/>
      <c r="X42" s="11"/>
      <c r="Y42" s="11"/>
      <c r="Z42" s="11"/>
      <c r="AA42" s="11"/>
      <c r="AB42" s="45"/>
      <c r="AC42" s="45"/>
      <c r="AD42" s="45"/>
      <c r="AE42" s="45"/>
      <c r="AF42" s="45"/>
      <c r="AG42" s="45"/>
      <c r="AH42" s="45"/>
      <c r="AI42" s="45"/>
      <c r="AJ42" s="45"/>
      <c r="AK42" s="45"/>
      <c r="AL42" s="45"/>
      <c r="AM42" s="45"/>
    </row>
    <row r="43" spans="1:39" ht="81">
      <c r="A43" s="49">
        <v>39</v>
      </c>
      <c r="B43" s="48" t="s">
        <v>68</v>
      </c>
      <c r="C43" s="49" t="s">
        <v>64</v>
      </c>
      <c r="D43" s="2" t="s">
        <v>65</v>
      </c>
      <c r="E43" s="48" t="s">
        <v>66</v>
      </c>
      <c r="F43" s="51">
        <v>100000</v>
      </c>
      <c r="G43" s="51">
        <f t="shared" si="0"/>
        <v>0</v>
      </c>
      <c r="H43" s="51">
        <f t="shared" si="1"/>
        <v>100000</v>
      </c>
      <c r="I43" s="52">
        <f t="shared" si="2"/>
        <v>0</v>
      </c>
      <c r="J43" s="13">
        <v>11002</v>
      </c>
      <c r="K43" s="28">
        <v>44294</v>
      </c>
      <c r="L43" s="48" t="s">
        <v>150</v>
      </c>
      <c r="M43" s="46" t="s">
        <v>67</v>
      </c>
      <c r="N43" s="9"/>
      <c r="O43" s="20"/>
      <c r="P43" s="11"/>
      <c r="Q43" s="11"/>
      <c r="R43" s="11">
        <v>98000</v>
      </c>
      <c r="S43" s="11">
        <v>2000</v>
      </c>
      <c r="T43" s="11"/>
      <c r="U43" s="11"/>
      <c r="V43" s="11"/>
      <c r="W43" s="11"/>
      <c r="X43" s="11"/>
      <c r="Y43" s="11"/>
      <c r="Z43" s="11"/>
      <c r="AA43" s="11"/>
      <c r="AB43" s="45"/>
      <c r="AC43" s="45"/>
      <c r="AD43" s="45"/>
      <c r="AE43" s="45"/>
      <c r="AF43" s="45"/>
      <c r="AG43" s="45"/>
      <c r="AH43" s="45"/>
      <c r="AI43" s="45"/>
      <c r="AJ43" s="45"/>
      <c r="AK43" s="45"/>
      <c r="AL43" s="45"/>
      <c r="AM43" s="45"/>
    </row>
    <row r="44" spans="1:39" ht="96.75">
      <c r="A44" s="49">
        <v>40</v>
      </c>
      <c r="B44" s="73" t="s">
        <v>363</v>
      </c>
      <c r="C44" s="49" t="s">
        <v>360</v>
      </c>
      <c r="D44" s="2" t="s">
        <v>361</v>
      </c>
      <c r="E44" s="48" t="s">
        <v>362</v>
      </c>
      <c r="F44" s="51">
        <v>60000</v>
      </c>
      <c r="G44" s="51">
        <f t="shared" si="0"/>
        <v>60000</v>
      </c>
      <c r="H44" s="51">
        <f t="shared" si="1"/>
        <v>60000</v>
      </c>
      <c r="I44" s="52">
        <f t="shared" si="2"/>
        <v>0</v>
      </c>
      <c r="J44" s="13"/>
      <c r="K44" s="28"/>
      <c r="L44" s="48"/>
      <c r="M44" s="46" t="s">
        <v>49</v>
      </c>
      <c r="N44" s="9"/>
      <c r="O44" s="20"/>
      <c r="P44" s="11"/>
      <c r="Q44" s="11"/>
      <c r="R44" s="11"/>
      <c r="S44" s="11"/>
      <c r="T44" s="11"/>
      <c r="U44" s="11">
        <v>60000</v>
      </c>
      <c r="V44" s="11"/>
      <c r="W44" s="11"/>
      <c r="X44" s="11"/>
      <c r="Y44" s="11"/>
      <c r="Z44" s="11"/>
      <c r="AA44" s="11"/>
      <c r="AB44" s="45"/>
      <c r="AC44" s="45"/>
      <c r="AD44" s="45"/>
      <c r="AE44" s="45"/>
      <c r="AF44" s="45"/>
      <c r="AG44" s="45"/>
      <c r="AH44" s="45"/>
      <c r="AI44" s="45"/>
      <c r="AJ44" s="45"/>
      <c r="AK44" s="45"/>
      <c r="AL44" s="45"/>
      <c r="AM44" s="45"/>
    </row>
    <row r="45" spans="1:39" ht="113.25">
      <c r="A45" s="49">
        <v>41</v>
      </c>
      <c r="B45" s="72" t="s">
        <v>347</v>
      </c>
      <c r="C45" s="49" t="s">
        <v>344</v>
      </c>
      <c r="D45" s="2" t="s">
        <v>345</v>
      </c>
      <c r="E45" s="48" t="s">
        <v>346</v>
      </c>
      <c r="F45" s="51">
        <v>18900</v>
      </c>
      <c r="G45" s="51">
        <f t="shared" si="0"/>
        <v>0</v>
      </c>
      <c r="H45" s="51">
        <f t="shared" si="1"/>
        <v>0</v>
      </c>
      <c r="I45" s="52">
        <f t="shared" si="2"/>
        <v>18900</v>
      </c>
      <c r="J45" s="13" t="s">
        <v>312</v>
      </c>
      <c r="K45" s="28"/>
      <c r="L45" s="48"/>
      <c r="M45" s="46" t="s">
        <v>281</v>
      </c>
      <c r="N45" s="9"/>
      <c r="O45" s="20"/>
      <c r="P45" s="11"/>
      <c r="Q45" s="11"/>
      <c r="R45" s="11"/>
      <c r="S45" s="11"/>
      <c r="T45" s="11"/>
      <c r="U45" s="11"/>
      <c r="V45" s="11"/>
      <c r="W45" s="11"/>
      <c r="X45" s="11"/>
      <c r="Y45" s="11"/>
      <c r="Z45" s="11"/>
      <c r="AA45" s="11"/>
      <c r="AB45" s="45"/>
      <c r="AC45" s="45"/>
      <c r="AD45" s="45"/>
      <c r="AE45" s="45"/>
      <c r="AF45" s="45"/>
      <c r="AG45" s="45"/>
      <c r="AH45" s="45"/>
      <c r="AI45" s="45"/>
      <c r="AJ45" s="45"/>
      <c r="AK45" s="45"/>
      <c r="AL45" s="45"/>
      <c r="AM45" s="45"/>
    </row>
    <row r="46" spans="1:39" ht="64.5">
      <c r="A46" s="49">
        <v>42</v>
      </c>
      <c r="B46" s="72" t="s">
        <v>283</v>
      </c>
      <c r="C46" s="49" t="s">
        <v>278</v>
      </c>
      <c r="D46" s="2" t="s">
        <v>279</v>
      </c>
      <c r="E46" s="48" t="s">
        <v>280</v>
      </c>
      <c r="F46" s="51">
        <v>20000</v>
      </c>
      <c r="G46" s="51">
        <f t="shared" si="0"/>
        <v>0</v>
      </c>
      <c r="H46" s="51">
        <f t="shared" si="1"/>
        <v>0</v>
      </c>
      <c r="I46" s="52">
        <f t="shared" si="2"/>
        <v>20000</v>
      </c>
      <c r="J46" s="13" t="s">
        <v>282</v>
      </c>
      <c r="K46" s="28"/>
      <c r="L46" s="48"/>
      <c r="M46" s="46" t="s">
        <v>281</v>
      </c>
      <c r="N46" s="9"/>
      <c r="O46" s="20"/>
      <c r="P46" s="11"/>
      <c r="Q46" s="11"/>
      <c r="R46" s="11"/>
      <c r="S46" s="11"/>
      <c r="T46" s="11"/>
      <c r="U46" s="11"/>
      <c r="V46" s="11"/>
      <c r="W46" s="11"/>
      <c r="X46" s="11"/>
      <c r="Y46" s="11"/>
      <c r="Z46" s="11"/>
      <c r="AA46" s="11"/>
      <c r="AB46" s="45"/>
      <c r="AC46" s="45"/>
      <c r="AD46" s="45"/>
      <c r="AE46" s="45"/>
      <c r="AF46" s="45"/>
      <c r="AG46" s="45"/>
      <c r="AH46" s="45"/>
      <c r="AI46" s="45"/>
      <c r="AJ46" s="45"/>
      <c r="AK46" s="45"/>
      <c r="AL46" s="45"/>
      <c r="AM46" s="45"/>
    </row>
    <row r="47" spans="1:39" ht="129">
      <c r="A47" s="49">
        <v>43</v>
      </c>
      <c r="B47" s="72" t="s">
        <v>164</v>
      </c>
      <c r="C47" s="49" t="s">
        <v>161</v>
      </c>
      <c r="D47" s="2" t="s">
        <v>160</v>
      </c>
      <c r="E47" s="48" t="s">
        <v>162</v>
      </c>
      <c r="F47" s="51">
        <v>120000</v>
      </c>
      <c r="G47" s="51">
        <f t="shared" si="0"/>
        <v>0</v>
      </c>
      <c r="H47" s="51">
        <f t="shared" si="1"/>
        <v>120000</v>
      </c>
      <c r="I47" s="52">
        <f t="shared" si="2"/>
        <v>0</v>
      </c>
      <c r="J47" s="13" t="s">
        <v>163</v>
      </c>
      <c r="K47" s="28"/>
      <c r="L47" s="48"/>
      <c r="M47" s="46" t="s">
        <v>127</v>
      </c>
      <c r="N47" s="9"/>
      <c r="O47" s="20"/>
      <c r="P47" s="11"/>
      <c r="Q47" s="11">
        <v>120000</v>
      </c>
      <c r="R47" s="11"/>
      <c r="S47" s="11"/>
      <c r="T47" s="11"/>
      <c r="U47" s="11"/>
      <c r="V47" s="11"/>
      <c r="W47" s="11"/>
      <c r="X47" s="11"/>
      <c r="Y47" s="11"/>
      <c r="Z47" s="11"/>
      <c r="AA47" s="11"/>
      <c r="AB47" s="45"/>
      <c r="AC47" s="45"/>
      <c r="AD47" s="45"/>
      <c r="AE47" s="45"/>
      <c r="AF47" s="45"/>
      <c r="AG47" s="45"/>
      <c r="AH47" s="45"/>
      <c r="AI47" s="45"/>
      <c r="AJ47" s="45"/>
      <c r="AK47" s="45"/>
      <c r="AL47" s="45"/>
      <c r="AM47" s="45"/>
    </row>
    <row r="48" spans="1:39" ht="81">
      <c r="A48" s="49">
        <v>44</v>
      </c>
      <c r="B48" s="72" t="s">
        <v>307</v>
      </c>
      <c r="C48" s="49" t="s">
        <v>303</v>
      </c>
      <c r="D48" s="2" t="s">
        <v>304</v>
      </c>
      <c r="E48" s="48" t="s">
        <v>305</v>
      </c>
      <c r="F48" s="51">
        <v>500</v>
      </c>
      <c r="G48" s="51">
        <f t="shared" si="0"/>
        <v>0</v>
      </c>
      <c r="H48" s="51">
        <f t="shared" si="1"/>
        <v>0</v>
      </c>
      <c r="I48" s="52">
        <f t="shared" si="2"/>
        <v>500</v>
      </c>
      <c r="J48" s="13" t="s">
        <v>306</v>
      </c>
      <c r="K48" s="28"/>
      <c r="L48" s="48"/>
      <c r="M48" s="46" t="s">
        <v>241</v>
      </c>
      <c r="N48" s="9"/>
      <c r="O48" s="20"/>
      <c r="P48" s="11"/>
      <c r="Q48" s="11"/>
      <c r="R48" s="11"/>
      <c r="S48" s="11"/>
      <c r="T48" s="11"/>
      <c r="U48" s="11"/>
      <c r="V48" s="11"/>
      <c r="W48" s="11"/>
      <c r="X48" s="11"/>
      <c r="Y48" s="11"/>
      <c r="Z48" s="11"/>
      <c r="AA48" s="11"/>
      <c r="AB48" s="45"/>
      <c r="AC48" s="45"/>
      <c r="AD48" s="45"/>
      <c r="AE48" s="45"/>
      <c r="AF48" s="45"/>
      <c r="AG48" s="45"/>
      <c r="AH48" s="45"/>
      <c r="AI48" s="45"/>
      <c r="AJ48" s="45"/>
      <c r="AK48" s="45"/>
      <c r="AL48" s="45"/>
      <c r="AM48" s="45"/>
    </row>
    <row r="49" spans="1:39" ht="113.25">
      <c r="A49" s="49">
        <v>45</v>
      </c>
      <c r="B49" s="72" t="s">
        <v>242</v>
      </c>
      <c r="C49" s="49" t="s">
        <v>238</v>
      </c>
      <c r="D49" s="2" t="s">
        <v>239</v>
      </c>
      <c r="E49" s="48" t="s">
        <v>240</v>
      </c>
      <c r="F49" s="51">
        <v>732740</v>
      </c>
      <c r="G49" s="51">
        <f t="shared" si="0"/>
        <v>0</v>
      </c>
      <c r="H49" s="51">
        <f t="shared" si="1"/>
        <v>732740</v>
      </c>
      <c r="I49" s="52">
        <f t="shared" si="2"/>
        <v>0</v>
      </c>
      <c r="J49" s="13">
        <v>1100731</v>
      </c>
      <c r="K49" s="28"/>
      <c r="L49" s="48"/>
      <c r="M49" s="46" t="s">
        <v>241</v>
      </c>
      <c r="N49" s="9"/>
      <c r="O49" s="20"/>
      <c r="P49" s="11"/>
      <c r="Q49" s="11"/>
      <c r="R49" s="11"/>
      <c r="S49" s="11">
        <v>732740</v>
      </c>
      <c r="T49" s="11"/>
      <c r="U49" s="11"/>
      <c r="V49" s="11"/>
      <c r="W49" s="11"/>
      <c r="X49" s="11"/>
      <c r="Y49" s="11"/>
      <c r="Z49" s="11"/>
      <c r="AA49" s="11"/>
      <c r="AB49" s="45"/>
      <c r="AC49" s="45"/>
      <c r="AD49" s="45"/>
      <c r="AE49" s="45"/>
      <c r="AF49" s="45"/>
      <c r="AG49" s="45"/>
      <c r="AH49" s="45"/>
      <c r="AI49" s="45"/>
      <c r="AJ49" s="45"/>
      <c r="AK49" s="45"/>
      <c r="AL49" s="45"/>
      <c r="AM49" s="45"/>
    </row>
    <row r="50" spans="1:39" ht="129">
      <c r="A50" s="49">
        <v>46</v>
      </c>
      <c r="B50" s="66" t="s">
        <v>250</v>
      </c>
      <c r="C50" s="49" t="s">
        <v>221</v>
      </c>
      <c r="D50" s="2" t="s">
        <v>222</v>
      </c>
      <c r="E50" s="48" t="s">
        <v>223</v>
      </c>
      <c r="F50" s="51">
        <v>9695</v>
      </c>
      <c r="G50" s="51">
        <f t="shared" si="0"/>
        <v>0</v>
      </c>
      <c r="H50" s="51">
        <f t="shared" si="1"/>
        <v>9695</v>
      </c>
      <c r="I50" s="52">
        <f t="shared" si="2"/>
        <v>0</v>
      </c>
      <c r="J50" s="13"/>
      <c r="K50" s="28"/>
      <c r="L50" s="48"/>
      <c r="M50" s="46" t="s">
        <v>47</v>
      </c>
      <c r="N50" s="9"/>
      <c r="O50" s="20"/>
      <c r="P50" s="11"/>
      <c r="Q50" s="11"/>
      <c r="R50" s="11"/>
      <c r="S50" s="11"/>
      <c r="T50" s="11">
        <v>9695</v>
      </c>
      <c r="U50" s="11"/>
      <c r="V50" s="11"/>
      <c r="W50" s="11"/>
      <c r="X50" s="11"/>
      <c r="Y50" s="11"/>
      <c r="Z50" s="11"/>
      <c r="AA50" s="11"/>
      <c r="AB50" s="45"/>
      <c r="AC50" s="45"/>
      <c r="AD50" s="45"/>
      <c r="AE50" s="45"/>
      <c r="AF50" s="45"/>
      <c r="AG50" s="45"/>
      <c r="AH50" s="45"/>
      <c r="AI50" s="45"/>
      <c r="AJ50" s="45"/>
      <c r="AK50" s="45"/>
      <c r="AL50" s="45"/>
      <c r="AM50" s="45"/>
    </row>
    <row r="51" spans="1:39" ht="113.25">
      <c r="A51" s="49">
        <v>47</v>
      </c>
      <c r="B51" s="66" t="s">
        <v>351</v>
      </c>
      <c r="C51" s="49" t="s">
        <v>348</v>
      </c>
      <c r="D51" s="2" t="s">
        <v>349</v>
      </c>
      <c r="E51" s="48" t="s">
        <v>350</v>
      </c>
      <c r="F51" s="51">
        <v>170176</v>
      </c>
      <c r="G51" s="51">
        <f t="shared" si="0"/>
        <v>170176</v>
      </c>
      <c r="H51" s="51">
        <f t="shared" si="1"/>
        <v>170176</v>
      </c>
      <c r="I51" s="52">
        <f t="shared" si="2"/>
        <v>0</v>
      </c>
      <c r="J51" s="13"/>
      <c r="K51" s="28"/>
      <c r="L51" s="48"/>
      <c r="M51" s="46" t="s">
        <v>241</v>
      </c>
      <c r="N51" s="9"/>
      <c r="O51" s="20"/>
      <c r="P51" s="11"/>
      <c r="Q51" s="11"/>
      <c r="R51" s="11"/>
      <c r="S51" s="11"/>
      <c r="T51" s="11"/>
      <c r="U51" s="11">
        <v>170176</v>
      </c>
      <c r="V51" s="11"/>
      <c r="W51" s="11"/>
      <c r="X51" s="11"/>
      <c r="Y51" s="11"/>
      <c r="Z51" s="11"/>
      <c r="AA51" s="11"/>
      <c r="AB51" s="45"/>
      <c r="AC51" s="45"/>
      <c r="AD51" s="45"/>
      <c r="AE51" s="45"/>
      <c r="AF51" s="45"/>
      <c r="AG51" s="45"/>
      <c r="AH51" s="45"/>
      <c r="AI51" s="45"/>
      <c r="AJ51" s="45"/>
      <c r="AK51" s="45"/>
      <c r="AL51" s="45"/>
      <c r="AM51" s="45"/>
    </row>
    <row r="52" spans="1:39" ht="64.5">
      <c r="A52" s="49">
        <v>48</v>
      </c>
      <c r="B52" s="66" t="s">
        <v>340</v>
      </c>
      <c r="C52" s="49" t="s">
        <v>339</v>
      </c>
      <c r="D52" s="2" t="s">
        <v>342</v>
      </c>
      <c r="E52" s="48" t="s">
        <v>343</v>
      </c>
      <c r="F52" s="51">
        <v>1200</v>
      </c>
      <c r="G52" s="51">
        <f t="shared" si="0"/>
        <v>0</v>
      </c>
      <c r="H52" s="51">
        <f t="shared" si="1"/>
        <v>0</v>
      </c>
      <c r="I52" s="52">
        <f t="shared" si="2"/>
        <v>1200</v>
      </c>
      <c r="J52" s="13"/>
      <c r="K52" s="28"/>
      <c r="L52" s="48"/>
      <c r="M52" s="46" t="s">
        <v>341</v>
      </c>
      <c r="N52" s="9"/>
      <c r="O52" s="20"/>
      <c r="P52" s="11"/>
      <c r="Q52" s="11"/>
      <c r="R52" s="11"/>
      <c r="S52" s="11"/>
      <c r="T52" s="11"/>
      <c r="U52" s="11"/>
      <c r="V52" s="11"/>
      <c r="W52" s="11"/>
      <c r="X52" s="11"/>
      <c r="Y52" s="11"/>
      <c r="Z52" s="11"/>
      <c r="AA52" s="11"/>
      <c r="AB52" s="45"/>
      <c r="AC52" s="45"/>
      <c r="AD52" s="45"/>
      <c r="AE52" s="45"/>
      <c r="AF52" s="45"/>
      <c r="AG52" s="45"/>
      <c r="AH52" s="45"/>
      <c r="AI52" s="45"/>
      <c r="AJ52" s="45"/>
      <c r="AK52" s="45"/>
      <c r="AL52" s="45"/>
      <c r="AM52" s="45"/>
    </row>
    <row r="53" spans="1:39" ht="177.75">
      <c r="A53" s="49">
        <v>49</v>
      </c>
      <c r="B53" s="66" t="s">
        <v>251</v>
      </c>
      <c r="C53" s="49" t="s">
        <v>224</v>
      </c>
      <c r="D53" s="2" t="s">
        <v>227</v>
      </c>
      <c r="E53" s="48" t="s">
        <v>226</v>
      </c>
      <c r="F53" s="51">
        <v>6000</v>
      </c>
      <c r="G53" s="51">
        <f t="shared" si="0"/>
        <v>6000</v>
      </c>
      <c r="H53" s="51">
        <f t="shared" si="1"/>
        <v>6000</v>
      </c>
      <c r="I53" s="52">
        <f t="shared" si="2"/>
        <v>0</v>
      </c>
      <c r="J53" s="13">
        <v>11007</v>
      </c>
      <c r="K53" s="28"/>
      <c r="L53" s="48"/>
      <c r="M53" s="46" t="s">
        <v>225</v>
      </c>
      <c r="N53" s="9"/>
      <c r="O53" s="20"/>
      <c r="P53" s="11"/>
      <c r="Q53" s="11"/>
      <c r="R53" s="11"/>
      <c r="S53" s="11"/>
      <c r="T53" s="11"/>
      <c r="U53" s="11">
        <v>6000</v>
      </c>
      <c r="V53" s="11"/>
      <c r="W53" s="11"/>
      <c r="X53" s="11"/>
      <c r="Y53" s="11"/>
      <c r="Z53" s="11"/>
      <c r="AA53" s="11"/>
      <c r="AB53" s="45"/>
      <c r="AC53" s="45"/>
      <c r="AD53" s="45"/>
      <c r="AE53" s="45"/>
      <c r="AF53" s="45"/>
      <c r="AG53" s="45"/>
      <c r="AH53" s="45"/>
      <c r="AI53" s="45"/>
      <c r="AJ53" s="45"/>
      <c r="AK53" s="45"/>
      <c r="AL53" s="45"/>
      <c r="AM53" s="45"/>
    </row>
    <row r="54" spans="1:39" ht="162">
      <c r="A54" s="49">
        <v>50</v>
      </c>
      <c r="B54" s="66" t="s">
        <v>313</v>
      </c>
      <c r="C54" s="49" t="s">
        <v>308</v>
      </c>
      <c r="D54" s="2" t="s">
        <v>309</v>
      </c>
      <c r="E54" s="48" t="s">
        <v>310</v>
      </c>
      <c r="F54" s="51">
        <v>100000</v>
      </c>
      <c r="G54" s="51">
        <f t="shared" si="0"/>
        <v>82440</v>
      </c>
      <c r="H54" s="51">
        <f t="shared" si="1"/>
        <v>82440</v>
      </c>
      <c r="I54" s="52">
        <f t="shared" si="2"/>
        <v>17560</v>
      </c>
      <c r="J54" s="13" t="s">
        <v>312</v>
      </c>
      <c r="K54" s="28"/>
      <c r="L54" s="48"/>
      <c r="M54" s="46" t="s">
        <v>311</v>
      </c>
      <c r="N54" s="9"/>
      <c r="O54" s="20"/>
      <c r="P54" s="11"/>
      <c r="Q54" s="11"/>
      <c r="R54" s="11"/>
      <c r="S54" s="11"/>
      <c r="T54" s="11"/>
      <c r="U54" s="11">
        <v>82440</v>
      </c>
      <c r="V54" s="11"/>
      <c r="W54" s="11"/>
      <c r="X54" s="11"/>
      <c r="Y54" s="11"/>
      <c r="Z54" s="11"/>
      <c r="AA54" s="11"/>
      <c r="AB54" s="45"/>
      <c r="AC54" s="45"/>
      <c r="AD54" s="45"/>
      <c r="AE54" s="45"/>
      <c r="AF54" s="45"/>
      <c r="AG54" s="45"/>
      <c r="AH54" s="45"/>
      <c r="AI54" s="45"/>
      <c r="AJ54" s="45"/>
      <c r="AK54" s="45"/>
      <c r="AL54" s="45"/>
      <c r="AM54" s="45"/>
    </row>
    <row r="55" spans="1:39" ht="145.5">
      <c r="A55" s="49">
        <v>51</v>
      </c>
      <c r="B55" s="72" t="s">
        <v>191</v>
      </c>
      <c r="C55" s="49" t="s">
        <v>187</v>
      </c>
      <c r="D55" s="2" t="s">
        <v>192</v>
      </c>
      <c r="E55" s="48" t="s">
        <v>190</v>
      </c>
      <c r="F55" s="51">
        <v>35577</v>
      </c>
      <c r="G55" s="51">
        <f t="shared" si="0"/>
        <v>0</v>
      </c>
      <c r="H55" s="51">
        <f t="shared" si="1"/>
        <v>0</v>
      </c>
      <c r="I55" s="52">
        <f t="shared" si="2"/>
        <v>35577</v>
      </c>
      <c r="J55" s="13" t="s">
        <v>189</v>
      </c>
      <c r="K55" s="28"/>
      <c r="L55" s="48"/>
      <c r="M55" s="46" t="s">
        <v>188</v>
      </c>
      <c r="N55" s="9"/>
      <c r="O55" s="20"/>
      <c r="P55" s="11"/>
      <c r="Q55" s="11"/>
      <c r="R55" s="11"/>
      <c r="S55" s="11"/>
      <c r="T55" s="11"/>
      <c r="U55" s="11"/>
      <c r="V55" s="11"/>
      <c r="W55" s="11"/>
      <c r="X55" s="11"/>
      <c r="Y55" s="11"/>
      <c r="Z55" s="11"/>
      <c r="AA55" s="11"/>
      <c r="AB55" s="45"/>
      <c r="AC55" s="45"/>
      <c r="AD55" s="45"/>
      <c r="AE55" s="45"/>
      <c r="AF55" s="45"/>
      <c r="AG55" s="45"/>
      <c r="AH55" s="45"/>
      <c r="AI55" s="45"/>
      <c r="AJ55" s="45"/>
      <c r="AK55" s="45"/>
      <c r="AL55" s="45"/>
      <c r="AM55" s="45"/>
    </row>
    <row r="56" spans="1:27" s="40" customFormat="1" ht="177.75">
      <c r="A56" s="49">
        <v>52</v>
      </c>
      <c r="B56" s="50" t="s">
        <v>115</v>
      </c>
      <c r="C56" s="23" t="s">
        <v>111</v>
      </c>
      <c r="D56" s="24" t="s">
        <v>112</v>
      </c>
      <c r="E56" s="22" t="s">
        <v>113</v>
      </c>
      <c r="F56" s="53">
        <v>40041</v>
      </c>
      <c r="G56" s="51">
        <f t="shared" si="0"/>
        <v>34241</v>
      </c>
      <c r="H56" s="51">
        <f t="shared" si="1"/>
        <v>40041</v>
      </c>
      <c r="I56" s="52">
        <f t="shared" si="2"/>
        <v>0</v>
      </c>
      <c r="J56" s="32" t="s">
        <v>114</v>
      </c>
      <c r="K56" s="29">
        <v>44349</v>
      </c>
      <c r="L56" s="48" t="s">
        <v>151</v>
      </c>
      <c r="M56" s="39" t="s">
        <v>51</v>
      </c>
      <c r="N56" s="25"/>
      <c r="O56" s="26"/>
      <c r="P56" s="27"/>
      <c r="Q56" s="27"/>
      <c r="R56" s="27">
        <v>5800</v>
      </c>
      <c r="S56" s="27"/>
      <c r="T56" s="27"/>
      <c r="U56" s="27">
        <v>34241</v>
      </c>
      <c r="V56" s="27"/>
      <c r="W56" s="27"/>
      <c r="X56" s="27"/>
      <c r="Y56" s="27"/>
      <c r="Z56" s="27"/>
      <c r="AA56" s="27"/>
    </row>
    <row r="57" spans="1:27" s="40" customFormat="1" ht="275.25">
      <c r="A57" s="49">
        <v>53</v>
      </c>
      <c r="B57" s="50" t="s">
        <v>204</v>
      </c>
      <c r="C57" s="23" t="s">
        <v>200</v>
      </c>
      <c r="D57" s="24" t="s">
        <v>201</v>
      </c>
      <c r="E57" s="22" t="s">
        <v>202</v>
      </c>
      <c r="F57" s="53">
        <v>595300</v>
      </c>
      <c r="G57" s="51">
        <f t="shared" si="0"/>
        <v>70118</v>
      </c>
      <c r="H57" s="51">
        <f t="shared" si="1"/>
        <v>572485</v>
      </c>
      <c r="I57" s="52">
        <f t="shared" si="2"/>
        <v>22815</v>
      </c>
      <c r="J57" s="54">
        <v>1100820</v>
      </c>
      <c r="K57" s="29"/>
      <c r="L57" s="48"/>
      <c r="M57" s="39" t="s">
        <v>51</v>
      </c>
      <c r="N57" s="25"/>
      <c r="O57" s="26"/>
      <c r="P57" s="27"/>
      <c r="Q57" s="27"/>
      <c r="R57" s="27">
        <v>362131</v>
      </c>
      <c r="S57" s="27">
        <v>70118</v>
      </c>
      <c r="T57" s="27">
        <v>70118</v>
      </c>
      <c r="U57" s="27">
        <v>70118</v>
      </c>
      <c r="V57" s="27"/>
      <c r="W57" s="27"/>
      <c r="X57" s="27"/>
      <c r="Y57" s="27"/>
      <c r="Z57" s="27"/>
      <c r="AA57" s="27"/>
    </row>
    <row r="58" spans="1:27" s="40" customFormat="1" ht="162">
      <c r="A58" s="49">
        <v>54</v>
      </c>
      <c r="B58" s="50" t="s">
        <v>375</v>
      </c>
      <c r="C58" s="23" t="s">
        <v>319</v>
      </c>
      <c r="D58" s="24" t="s">
        <v>320</v>
      </c>
      <c r="E58" s="22" t="s">
        <v>321</v>
      </c>
      <c r="F58" s="53">
        <v>10000</v>
      </c>
      <c r="G58" s="51">
        <f t="shared" si="0"/>
        <v>0</v>
      </c>
      <c r="H58" s="51">
        <f t="shared" si="1"/>
        <v>10000</v>
      </c>
      <c r="I58" s="52">
        <f t="shared" si="2"/>
        <v>0</v>
      </c>
      <c r="J58" s="54" t="s">
        <v>322</v>
      </c>
      <c r="K58" s="29">
        <v>44342</v>
      </c>
      <c r="L58" s="48"/>
      <c r="M58" s="39" t="s">
        <v>51</v>
      </c>
      <c r="N58" s="25"/>
      <c r="O58" s="26"/>
      <c r="P58" s="27"/>
      <c r="Q58" s="27"/>
      <c r="R58" s="27"/>
      <c r="S58" s="27"/>
      <c r="T58" s="27">
        <v>10000</v>
      </c>
      <c r="U58" s="27"/>
      <c r="V58" s="27"/>
      <c r="W58" s="27"/>
      <c r="X58" s="27"/>
      <c r="Y58" s="27"/>
      <c r="Z58" s="27"/>
      <c r="AA58" s="27"/>
    </row>
    <row r="59" spans="1:27" s="40" customFormat="1" ht="113.25">
      <c r="A59" s="49">
        <v>55</v>
      </c>
      <c r="B59" s="50" t="s">
        <v>252</v>
      </c>
      <c r="C59" s="23" t="s">
        <v>209</v>
      </c>
      <c r="D59" s="24" t="s">
        <v>211</v>
      </c>
      <c r="E59" s="22" t="s">
        <v>210</v>
      </c>
      <c r="F59" s="53">
        <v>7000</v>
      </c>
      <c r="G59" s="51">
        <f t="shared" si="0"/>
        <v>0</v>
      </c>
      <c r="H59" s="51">
        <f t="shared" si="1"/>
        <v>7000</v>
      </c>
      <c r="I59" s="52">
        <f t="shared" si="2"/>
        <v>0</v>
      </c>
      <c r="J59" s="54"/>
      <c r="K59" s="29"/>
      <c r="L59" s="48"/>
      <c r="M59" s="39" t="s">
        <v>45</v>
      </c>
      <c r="N59" s="25"/>
      <c r="O59" s="26"/>
      <c r="P59" s="27"/>
      <c r="Q59" s="27"/>
      <c r="R59" s="27"/>
      <c r="S59" s="27">
        <v>7000</v>
      </c>
      <c r="T59" s="27"/>
      <c r="U59" s="27"/>
      <c r="V59" s="27"/>
      <c r="W59" s="27"/>
      <c r="X59" s="27"/>
      <c r="Y59" s="27"/>
      <c r="Z59" s="27"/>
      <c r="AA59" s="27"/>
    </row>
    <row r="60" spans="1:27" s="40" customFormat="1" ht="32.25">
      <c r="A60" s="49">
        <v>56</v>
      </c>
      <c r="B60" s="95"/>
      <c r="C60" s="23" t="s">
        <v>292</v>
      </c>
      <c r="D60" s="24" t="s">
        <v>298</v>
      </c>
      <c r="E60" s="95" t="s">
        <v>293</v>
      </c>
      <c r="F60" s="53">
        <v>27827</v>
      </c>
      <c r="G60" s="51">
        <f t="shared" si="0"/>
        <v>0</v>
      </c>
      <c r="H60" s="51">
        <f t="shared" si="1"/>
        <v>25927</v>
      </c>
      <c r="I60" s="52">
        <f t="shared" si="2"/>
        <v>1900</v>
      </c>
      <c r="J60" s="54"/>
      <c r="K60" s="29"/>
      <c r="L60" s="48"/>
      <c r="M60" s="39" t="s">
        <v>188</v>
      </c>
      <c r="N60" s="25"/>
      <c r="O60" s="26"/>
      <c r="P60" s="27"/>
      <c r="Q60" s="27"/>
      <c r="R60" s="27"/>
      <c r="S60" s="27"/>
      <c r="T60" s="27">
        <v>25927</v>
      </c>
      <c r="U60" s="27"/>
      <c r="V60" s="27"/>
      <c r="W60" s="27"/>
      <c r="X60" s="27"/>
      <c r="Y60" s="27"/>
      <c r="Z60" s="27"/>
      <c r="AA60" s="27"/>
    </row>
    <row r="61" spans="1:27" s="40" customFormat="1" ht="48">
      <c r="A61" s="49">
        <v>57</v>
      </c>
      <c r="B61" s="96"/>
      <c r="C61" s="23" t="s">
        <v>292</v>
      </c>
      <c r="D61" s="24" t="s">
        <v>299</v>
      </c>
      <c r="E61" s="96"/>
      <c r="F61" s="53">
        <v>12627</v>
      </c>
      <c r="G61" s="51">
        <f t="shared" si="0"/>
        <v>0</v>
      </c>
      <c r="H61" s="51">
        <f t="shared" si="1"/>
        <v>0</v>
      </c>
      <c r="I61" s="52">
        <f t="shared" si="2"/>
        <v>12627</v>
      </c>
      <c r="J61" s="54"/>
      <c r="K61" s="29"/>
      <c r="L61" s="48"/>
      <c r="M61" s="39" t="s">
        <v>188</v>
      </c>
      <c r="N61" s="25"/>
      <c r="O61" s="26"/>
      <c r="P61" s="27"/>
      <c r="Q61" s="27"/>
      <c r="R61" s="27"/>
      <c r="S61" s="27"/>
      <c r="T61" s="27"/>
      <c r="U61" s="27"/>
      <c r="V61" s="27"/>
      <c r="W61" s="27"/>
      <c r="X61" s="27"/>
      <c r="Y61" s="27"/>
      <c r="Z61" s="27"/>
      <c r="AA61" s="27"/>
    </row>
    <row r="62" spans="1:27" s="40" customFormat="1" ht="64.5">
      <c r="A62" s="49">
        <v>58</v>
      </c>
      <c r="B62" s="50" t="s">
        <v>297</v>
      </c>
      <c r="C62" s="23" t="s">
        <v>294</v>
      </c>
      <c r="D62" s="24" t="s">
        <v>295</v>
      </c>
      <c r="E62" s="22" t="s">
        <v>296</v>
      </c>
      <c r="F62" s="53">
        <v>10000</v>
      </c>
      <c r="G62" s="51">
        <f t="shared" si="0"/>
        <v>0</v>
      </c>
      <c r="H62" s="51">
        <f t="shared" si="1"/>
        <v>0</v>
      </c>
      <c r="I62" s="52">
        <f t="shared" si="2"/>
        <v>10000</v>
      </c>
      <c r="J62" s="54"/>
      <c r="K62" s="29"/>
      <c r="L62" s="48"/>
      <c r="M62" s="39"/>
      <c r="N62" s="25"/>
      <c r="O62" s="26"/>
      <c r="P62" s="27"/>
      <c r="Q62" s="27"/>
      <c r="R62" s="27"/>
      <c r="S62" s="27"/>
      <c r="T62" s="27"/>
      <c r="U62" s="27"/>
      <c r="V62" s="27"/>
      <c r="W62" s="27"/>
      <c r="X62" s="27"/>
      <c r="Y62" s="27"/>
      <c r="Z62" s="27"/>
      <c r="AA62" s="27"/>
    </row>
    <row r="63" spans="1:27" s="40" customFormat="1" ht="64.5">
      <c r="A63" s="49">
        <v>59</v>
      </c>
      <c r="B63" s="50" t="s">
        <v>235</v>
      </c>
      <c r="C63" s="23" t="s">
        <v>231</v>
      </c>
      <c r="D63" s="24" t="s">
        <v>232</v>
      </c>
      <c r="E63" s="22" t="s">
        <v>233</v>
      </c>
      <c r="F63" s="53">
        <v>32675</v>
      </c>
      <c r="G63" s="51">
        <f t="shared" si="0"/>
        <v>0</v>
      </c>
      <c r="H63" s="51">
        <f t="shared" si="1"/>
        <v>0</v>
      </c>
      <c r="I63" s="52">
        <f t="shared" si="2"/>
        <v>32675</v>
      </c>
      <c r="J63" s="54"/>
      <c r="K63" s="29"/>
      <c r="L63" s="48"/>
      <c r="M63" s="39" t="s">
        <v>234</v>
      </c>
      <c r="N63" s="25"/>
      <c r="O63" s="26"/>
      <c r="P63" s="27"/>
      <c r="Q63" s="27"/>
      <c r="R63" s="27"/>
      <c r="S63" s="27"/>
      <c r="T63" s="27"/>
      <c r="U63" s="27"/>
      <c r="V63" s="27"/>
      <c r="W63" s="27"/>
      <c r="X63" s="27"/>
      <c r="Y63" s="27"/>
      <c r="Z63" s="27"/>
      <c r="AA63" s="27"/>
    </row>
    <row r="64" spans="1:27" s="40" customFormat="1" ht="81">
      <c r="A64" s="49">
        <v>60</v>
      </c>
      <c r="B64" s="50" t="s">
        <v>277</v>
      </c>
      <c r="C64" s="23" t="s">
        <v>274</v>
      </c>
      <c r="D64" s="24" t="s">
        <v>275</v>
      </c>
      <c r="E64" s="22" t="s">
        <v>276</v>
      </c>
      <c r="F64" s="53">
        <v>4000</v>
      </c>
      <c r="G64" s="51">
        <f t="shared" si="0"/>
        <v>0</v>
      </c>
      <c r="H64" s="51">
        <f t="shared" si="1"/>
        <v>0</v>
      </c>
      <c r="I64" s="52">
        <f t="shared" si="2"/>
        <v>4000</v>
      </c>
      <c r="J64" s="54"/>
      <c r="K64" s="29"/>
      <c r="L64" s="48"/>
      <c r="M64" s="39" t="s">
        <v>234</v>
      </c>
      <c r="N64" s="25"/>
      <c r="O64" s="26"/>
      <c r="P64" s="27"/>
      <c r="Q64" s="27"/>
      <c r="R64" s="27"/>
      <c r="S64" s="27"/>
      <c r="T64" s="27"/>
      <c r="U64" s="27"/>
      <c r="V64" s="27"/>
      <c r="W64" s="27"/>
      <c r="X64" s="27"/>
      <c r="Y64" s="27"/>
      <c r="Z64" s="27"/>
      <c r="AA64" s="27"/>
    </row>
    <row r="65" spans="1:27" s="40" customFormat="1" ht="96.75">
      <c r="A65" s="49">
        <v>61</v>
      </c>
      <c r="B65" s="50" t="s">
        <v>376</v>
      </c>
      <c r="C65" s="23" t="s">
        <v>329</v>
      </c>
      <c r="D65" s="24" t="s">
        <v>330</v>
      </c>
      <c r="E65" s="22" t="s">
        <v>331</v>
      </c>
      <c r="F65" s="53">
        <v>2000</v>
      </c>
      <c r="G65" s="51">
        <f t="shared" si="0"/>
        <v>2000</v>
      </c>
      <c r="H65" s="51">
        <f t="shared" si="1"/>
        <v>2000</v>
      </c>
      <c r="I65" s="52">
        <f t="shared" si="2"/>
        <v>0</v>
      </c>
      <c r="J65" s="54"/>
      <c r="K65" s="29">
        <v>44357</v>
      </c>
      <c r="L65" s="48"/>
      <c r="M65" s="39" t="s">
        <v>234</v>
      </c>
      <c r="N65" s="25"/>
      <c r="O65" s="26"/>
      <c r="P65" s="27"/>
      <c r="Q65" s="27"/>
      <c r="R65" s="27"/>
      <c r="S65" s="27"/>
      <c r="T65" s="27"/>
      <c r="U65" s="27">
        <v>2000</v>
      </c>
      <c r="V65" s="27"/>
      <c r="W65" s="27"/>
      <c r="X65" s="27"/>
      <c r="Y65" s="27"/>
      <c r="Z65" s="27"/>
      <c r="AA65" s="27"/>
    </row>
    <row r="66" spans="1:27" s="40" customFormat="1" ht="64.5">
      <c r="A66" s="49">
        <v>62</v>
      </c>
      <c r="B66" s="50" t="s">
        <v>174</v>
      </c>
      <c r="C66" s="23" t="s">
        <v>170</v>
      </c>
      <c r="D66" s="24" t="s">
        <v>171</v>
      </c>
      <c r="E66" s="22" t="s">
        <v>173</v>
      </c>
      <c r="F66" s="53">
        <v>34689</v>
      </c>
      <c r="G66" s="51">
        <f t="shared" si="0"/>
        <v>0</v>
      </c>
      <c r="H66" s="51">
        <f t="shared" si="1"/>
        <v>34689</v>
      </c>
      <c r="I66" s="52">
        <f t="shared" si="2"/>
        <v>0</v>
      </c>
      <c r="J66" s="32"/>
      <c r="K66" s="29">
        <v>44347</v>
      </c>
      <c r="L66" s="48"/>
      <c r="M66" s="39" t="s">
        <v>172</v>
      </c>
      <c r="N66" s="25"/>
      <c r="O66" s="26"/>
      <c r="P66" s="27"/>
      <c r="Q66" s="27">
        <v>6815</v>
      </c>
      <c r="R66" s="27">
        <v>1761</v>
      </c>
      <c r="S66" s="27"/>
      <c r="T66" s="27">
        <v>26113</v>
      </c>
      <c r="U66" s="27"/>
      <c r="V66" s="27"/>
      <c r="W66" s="27"/>
      <c r="X66" s="27"/>
      <c r="Y66" s="27"/>
      <c r="Z66" s="27"/>
      <c r="AA66" s="27"/>
    </row>
    <row r="67" spans="1:27" s="40" customFormat="1" ht="145.5">
      <c r="A67" s="49">
        <v>63</v>
      </c>
      <c r="B67" s="50" t="s">
        <v>290</v>
      </c>
      <c r="C67" s="23" t="s">
        <v>287</v>
      </c>
      <c r="D67" s="24" t="s">
        <v>289</v>
      </c>
      <c r="E67" s="22" t="s">
        <v>288</v>
      </c>
      <c r="F67" s="53">
        <v>45500</v>
      </c>
      <c r="G67" s="51">
        <f t="shared" si="0"/>
        <v>7300</v>
      </c>
      <c r="H67" s="51">
        <f t="shared" si="1"/>
        <v>43307</v>
      </c>
      <c r="I67" s="52">
        <f t="shared" si="2"/>
        <v>2193</v>
      </c>
      <c r="J67" s="32" t="s">
        <v>291</v>
      </c>
      <c r="K67" s="29"/>
      <c r="L67" s="48"/>
      <c r="M67" s="39" t="s">
        <v>172</v>
      </c>
      <c r="N67" s="25"/>
      <c r="O67" s="26"/>
      <c r="P67" s="27"/>
      <c r="Q67" s="27"/>
      <c r="R67" s="27"/>
      <c r="S67" s="27"/>
      <c r="T67" s="27">
        <v>36007</v>
      </c>
      <c r="U67" s="27">
        <v>7300</v>
      </c>
      <c r="V67" s="27"/>
      <c r="W67" s="27"/>
      <c r="X67" s="27"/>
      <c r="Y67" s="27"/>
      <c r="Z67" s="27"/>
      <c r="AA67" s="27"/>
    </row>
    <row r="68" spans="1:27" s="40" customFormat="1" ht="145.5">
      <c r="A68" s="49">
        <v>64</v>
      </c>
      <c r="B68" s="50" t="s">
        <v>218</v>
      </c>
      <c r="C68" s="23" t="s">
        <v>215</v>
      </c>
      <c r="D68" s="24" t="s">
        <v>216</v>
      </c>
      <c r="E68" s="22" t="s">
        <v>217</v>
      </c>
      <c r="F68" s="53">
        <v>1026200</v>
      </c>
      <c r="G68" s="51">
        <f t="shared" si="0"/>
        <v>43168</v>
      </c>
      <c r="H68" s="51">
        <f t="shared" si="1"/>
        <v>780444</v>
      </c>
      <c r="I68" s="52">
        <f t="shared" si="2"/>
        <v>245756</v>
      </c>
      <c r="J68" s="32"/>
      <c r="K68" s="29"/>
      <c r="L68" s="48"/>
      <c r="M68" s="39" t="s">
        <v>67</v>
      </c>
      <c r="N68" s="25"/>
      <c r="O68" s="26"/>
      <c r="P68" s="27"/>
      <c r="Q68" s="27"/>
      <c r="R68" s="27"/>
      <c r="S68" s="27">
        <v>631183</v>
      </c>
      <c r="T68" s="27">
        <v>106093</v>
      </c>
      <c r="U68" s="27">
        <v>43168</v>
      </c>
      <c r="V68" s="27"/>
      <c r="W68" s="27"/>
      <c r="X68" s="27"/>
      <c r="Y68" s="27"/>
      <c r="Z68" s="27"/>
      <c r="AA68" s="27"/>
    </row>
    <row r="69" spans="1:27" s="40" customFormat="1" ht="81">
      <c r="A69" s="49">
        <v>65</v>
      </c>
      <c r="B69" s="50" t="s">
        <v>302</v>
      </c>
      <c r="C69" s="23" t="s">
        <v>215</v>
      </c>
      <c r="D69" s="24" t="s">
        <v>301</v>
      </c>
      <c r="E69" s="22" t="s">
        <v>300</v>
      </c>
      <c r="F69" s="53">
        <v>100000</v>
      </c>
      <c r="G69" s="51">
        <f t="shared" si="0"/>
        <v>0</v>
      </c>
      <c r="H69" s="51">
        <f t="shared" si="1"/>
        <v>0</v>
      </c>
      <c r="I69" s="52">
        <f t="shared" si="2"/>
        <v>100000</v>
      </c>
      <c r="J69" s="32"/>
      <c r="K69" s="29"/>
      <c r="L69" s="48"/>
      <c r="M69" s="39" t="s">
        <v>67</v>
      </c>
      <c r="N69" s="25"/>
      <c r="O69" s="26"/>
      <c r="P69" s="27"/>
      <c r="Q69" s="27"/>
      <c r="R69" s="27"/>
      <c r="S69" s="27"/>
      <c r="T69" s="27"/>
      <c r="U69" s="27"/>
      <c r="V69" s="27"/>
      <c r="W69" s="27"/>
      <c r="X69" s="27"/>
      <c r="Y69" s="27"/>
      <c r="Z69" s="27"/>
      <c r="AA69" s="27"/>
    </row>
    <row r="70" spans="1:27" s="40" customFormat="1" ht="96.75">
      <c r="A70" s="49">
        <v>66</v>
      </c>
      <c r="B70" s="50" t="s">
        <v>328</v>
      </c>
      <c r="C70" s="23" t="s">
        <v>324</v>
      </c>
      <c r="D70" s="24" t="s">
        <v>325</v>
      </c>
      <c r="E70" s="22" t="s">
        <v>326</v>
      </c>
      <c r="F70" s="53">
        <v>5966380</v>
      </c>
      <c r="G70" s="51">
        <f>U70</f>
        <v>0</v>
      </c>
      <c r="H70" s="51">
        <f>SUM(P70:AA70)</f>
        <v>5966380</v>
      </c>
      <c r="I70" s="52">
        <f>F70-H70</f>
        <v>0</v>
      </c>
      <c r="J70" s="32"/>
      <c r="K70" s="29"/>
      <c r="L70" s="48"/>
      <c r="M70" s="39" t="s">
        <v>327</v>
      </c>
      <c r="N70" s="25"/>
      <c r="O70" s="26"/>
      <c r="P70" s="27"/>
      <c r="Q70" s="27"/>
      <c r="R70" s="27"/>
      <c r="S70" s="27"/>
      <c r="T70" s="27">
        <v>5966380</v>
      </c>
      <c r="U70" s="27"/>
      <c r="V70" s="27"/>
      <c r="W70" s="27"/>
      <c r="X70" s="27"/>
      <c r="Y70" s="27"/>
      <c r="Z70" s="27"/>
      <c r="AA70" s="27"/>
    </row>
    <row r="71" spans="1:27" s="37" customFormat="1" ht="24.75" customHeight="1">
      <c r="A71" s="14"/>
      <c r="B71" s="15" t="s">
        <v>1</v>
      </c>
      <c r="C71" s="16"/>
      <c r="D71" s="17"/>
      <c r="E71" s="17"/>
      <c r="F71" s="18">
        <f>SUM(F5:F70)</f>
        <v>21129685</v>
      </c>
      <c r="G71" s="18">
        <f>SUM(G5:G70)</f>
        <v>1954886</v>
      </c>
      <c r="H71" s="18">
        <f>SUM(H5:H70)</f>
        <v>18744266</v>
      </c>
      <c r="I71" s="18">
        <f>SUM(I5:I70)</f>
        <v>2385419</v>
      </c>
      <c r="J71" s="19"/>
      <c r="K71" s="30"/>
      <c r="L71" s="41"/>
      <c r="M71" s="47"/>
      <c r="N71" s="33"/>
      <c r="O71" s="21"/>
      <c r="P71" s="12"/>
      <c r="Q71" s="12"/>
      <c r="R71" s="12"/>
      <c r="S71" s="12"/>
      <c r="T71" s="12"/>
      <c r="U71" s="12"/>
      <c r="V71" s="12"/>
      <c r="W71" s="12"/>
      <c r="X71" s="12"/>
      <c r="Y71" s="12"/>
      <c r="Z71" s="12"/>
      <c r="AA71" s="12"/>
    </row>
    <row r="72" spans="1:10" ht="6" customHeight="1">
      <c r="A72" s="3"/>
      <c r="B72" s="4"/>
      <c r="C72" s="5"/>
      <c r="D72" s="42"/>
      <c r="E72" s="4"/>
      <c r="F72" s="4"/>
      <c r="G72" s="4"/>
      <c r="H72" s="4"/>
      <c r="I72" s="4"/>
      <c r="J72" s="5"/>
    </row>
    <row r="73" spans="1:7" ht="15.75" hidden="1">
      <c r="A73" s="97" t="s">
        <v>52</v>
      </c>
      <c r="B73" s="97"/>
      <c r="C73" s="97"/>
      <c r="D73" s="97"/>
      <c r="E73" s="97"/>
      <c r="F73" s="97"/>
      <c r="G73" s="97"/>
    </row>
    <row r="74" spans="1:7" ht="15.75" hidden="1">
      <c r="A74" s="98" t="s">
        <v>53</v>
      </c>
      <c r="B74" s="98"/>
      <c r="C74" s="98"/>
      <c r="D74" s="98"/>
      <c r="E74" s="98"/>
      <c r="F74" s="98"/>
      <c r="G74" s="98"/>
    </row>
    <row r="75" spans="1:7" ht="15.75" hidden="1">
      <c r="A75" s="87" t="s">
        <v>54</v>
      </c>
      <c r="B75" s="87"/>
      <c r="C75" s="87"/>
      <c r="D75" s="87"/>
      <c r="E75" s="87"/>
      <c r="F75" s="87"/>
      <c r="G75" s="87"/>
    </row>
    <row r="76" spans="1:27" s="6" customFormat="1" ht="15.75" hidden="1">
      <c r="A76" s="87" t="s">
        <v>55</v>
      </c>
      <c r="B76" s="87"/>
      <c r="C76" s="87"/>
      <c r="D76" s="87"/>
      <c r="E76" s="87"/>
      <c r="F76" s="87"/>
      <c r="G76" s="87"/>
      <c r="J76" s="8"/>
      <c r="K76" s="31"/>
      <c r="L76" s="38"/>
      <c r="M76" s="43"/>
      <c r="N76" s="43"/>
      <c r="O76" s="44"/>
      <c r="P76" s="45"/>
      <c r="Q76" s="45"/>
      <c r="R76" s="45"/>
      <c r="S76" s="45"/>
      <c r="T76" s="45"/>
      <c r="U76" s="45"/>
      <c r="V76" s="45"/>
      <c r="W76" s="45"/>
      <c r="X76" s="45"/>
      <c r="Y76" s="45"/>
      <c r="Z76" s="45"/>
      <c r="AA76" s="45"/>
    </row>
    <row r="77" spans="1:27" s="6" customFormat="1" ht="19.5">
      <c r="A77" s="91" t="s">
        <v>56</v>
      </c>
      <c r="B77" s="91"/>
      <c r="C77" s="91"/>
      <c r="D77" s="7"/>
      <c r="E77" s="92" t="s">
        <v>57</v>
      </c>
      <c r="F77" s="92"/>
      <c r="G77" s="92"/>
      <c r="J77" s="8"/>
      <c r="K77" s="31"/>
      <c r="L77" s="38"/>
      <c r="M77" s="43"/>
      <c r="N77" s="43"/>
      <c r="O77" s="44"/>
      <c r="P77" s="45"/>
      <c r="Q77" s="45"/>
      <c r="R77" s="45"/>
      <c r="S77" s="45"/>
      <c r="T77" s="45"/>
      <c r="U77" s="45"/>
      <c r="V77" s="45"/>
      <c r="W77" s="45"/>
      <c r="X77" s="45"/>
      <c r="Y77" s="45"/>
      <c r="Z77" s="45"/>
      <c r="AA77" s="45"/>
    </row>
  </sheetData>
  <sheetProtection/>
  <autoFilter ref="A4:AA71"/>
  <mergeCells count="29">
    <mergeCell ref="A1:L1"/>
    <mergeCell ref="A2:L2"/>
    <mergeCell ref="A3:A4"/>
    <mergeCell ref="B3:B4"/>
    <mergeCell ref="C3:C4"/>
    <mergeCell ref="D3:D4"/>
    <mergeCell ref="E3:E4"/>
    <mergeCell ref="P3:AA3"/>
    <mergeCell ref="B14:B15"/>
    <mergeCell ref="B16:B17"/>
    <mergeCell ref="E16:E17"/>
    <mergeCell ref="M3:M4"/>
    <mergeCell ref="N3:N4"/>
    <mergeCell ref="O3:O4"/>
    <mergeCell ref="B29:B32"/>
    <mergeCell ref="B60:B61"/>
    <mergeCell ref="E60:E61"/>
    <mergeCell ref="J3:J4"/>
    <mergeCell ref="K3:K4"/>
    <mergeCell ref="L3:L4"/>
    <mergeCell ref="F3:F4"/>
    <mergeCell ref="G3:H3"/>
    <mergeCell ref="I3:I4"/>
    <mergeCell ref="A73:G73"/>
    <mergeCell ref="A74:G74"/>
    <mergeCell ref="A75:G75"/>
    <mergeCell ref="A76:G76"/>
    <mergeCell ref="A77:C77"/>
    <mergeCell ref="E77:G77"/>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3" max="11" man="1"/>
  </rowBreaks>
</worksheet>
</file>

<file path=xl/worksheets/sheet8.xml><?xml version="1.0" encoding="utf-8"?>
<worksheet xmlns="http://schemas.openxmlformats.org/spreadsheetml/2006/main" xmlns:r="http://schemas.openxmlformats.org/officeDocument/2006/relationships">
  <sheetPr>
    <pageSetUpPr fitToPage="1"/>
  </sheetPr>
  <dimension ref="A1:AM69"/>
  <sheetViews>
    <sheet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K58" sqref="K58"/>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19" width="10.50390625" style="45" hidden="1"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254</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T5</f>
        <v>2941</v>
      </c>
      <c r="H5" s="51">
        <f>SUM(P5:AA5)</f>
        <v>5146</v>
      </c>
      <c r="I5" s="52">
        <f>F5-H5</f>
        <v>15216</v>
      </c>
      <c r="J5" s="49" t="s">
        <v>71</v>
      </c>
      <c r="K5" s="28"/>
      <c r="L5" s="48" t="s">
        <v>137</v>
      </c>
      <c r="M5" s="46" t="s">
        <v>43</v>
      </c>
      <c r="N5" s="32"/>
      <c r="O5" s="20"/>
      <c r="P5" s="11">
        <v>735</v>
      </c>
      <c r="Q5" s="11"/>
      <c r="R5" s="11"/>
      <c r="S5" s="11">
        <v>1470</v>
      </c>
      <c r="T5" s="11">
        <v>2941</v>
      </c>
      <c r="U5" s="11"/>
      <c r="V5" s="11"/>
      <c r="W5" s="11"/>
      <c r="X5" s="11"/>
      <c r="Y5" s="11"/>
      <c r="Z5" s="11"/>
      <c r="AA5" s="11"/>
    </row>
    <row r="6" spans="1:27" ht="96.75">
      <c r="A6" s="49">
        <v>2</v>
      </c>
      <c r="B6" s="48" t="s">
        <v>81</v>
      </c>
      <c r="C6" s="49" t="s">
        <v>77</v>
      </c>
      <c r="D6" s="2" t="s">
        <v>80</v>
      </c>
      <c r="E6" s="48" t="s">
        <v>78</v>
      </c>
      <c r="F6" s="51">
        <v>30630</v>
      </c>
      <c r="G6" s="51">
        <f aca="true" t="shared" si="0" ref="G6:G60">T6</f>
        <v>0</v>
      </c>
      <c r="H6" s="51">
        <f aca="true" t="shared" si="1" ref="H6:H60">SUM(P6:AA6)</f>
        <v>21945</v>
      </c>
      <c r="I6" s="52">
        <f aca="true" t="shared" si="2" ref="I6:I60">F6-H6</f>
        <v>8685</v>
      </c>
      <c r="J6" s="49" t="s">
        <v>79</v>
      </c>
      <c r="K6" s="28"/>
      <c r="L6" s="48" t="s">
        <v>336</v>
      </c>
      <c r="M6" s="46" t="s">
        <v>44</v>
      </c>
      <c r="N6" s="32"/>
      <c r="O6" s="20"/>
      <c r="P6" s="11">
        <v>21945</v>
      </c>
      <c r="Q6" s="11"/>
      <c r="R6" s="11"/>
      <c r="S6" s="11"/>
      <c r="T6" s="11"/>
      <c r="U6" s="11"/>
      <c r="V6" s="11"/>
      <c r="W6" s="11"/>
      <c r="X6" s="11"/>
      <c r="Y6" s="11"/>
      <c r="Z6" s="11"/>
      <c r="AA6" s="11"/>
    </row>
    <row r="7" spans="1:27" ht="48">
      <c r="A7" s="49">
        <v>3</v>
      </c>
      <c r="B7" s="48" t="s">
        <v>177</v>
      </c>
      <c r="C7" s="49" t="s">
        <v>175</v>
      </c>
      <c r="D7" s="2" t="s">
        <v>176</v>
      </c>
      <c r="E7" s="48" t="s">
        <v>178</v>
      </c>
      <c r="F7" s="51">
        <v>3000</v>
      </c>
      <c r="G7" s="51">
        <f t="shared" si="0"/>
        <v>0</v>
      </c>
      <c r="H7" s="51">
        <f t="shared" si="1"/>
        <v>3000</v>
      </c>
      <c r="I7" s="52">
        <f t="shared" si="2"/>
        <v>0</v>
      </c>
      <c r="J7" s="49" t="s">
        <v>79</v>
      </c>
      <c r="K7" s="28">
        <v>44258</v>
      </c>
      <c r="L7" s="48"/>
      <c r="M7" s="46" t="s">
        <v>45</v>
      </c>
      <c r="N7" s="32"/>
      <c r="O7" s="20"/>
      <c r="P7" s="11"/>
      <c r="Q7" s="11">
        <v>3000</v>
      </c>
      <c r="R7" s="11"/>
      <c r="S7" s="11"/>
      <c r="T7" s="11"/>
      <c r="U7" s="11"/>
      <c r="V7" s="11"/>
      <c r="W7" s="11"/>
      <c r="X7" s="11"/>
      <c r="Y7" s="11"/>
      <c r="Z7" s="11"/>
      <c r="AA7" s="11"/>
    </row>
    <row r="8" spans="1:27" ht="81">
      <c r="A8" s="49">
        <v>4</v>
      </c>
      <c r="B8" s="48" t="s">
        <v>266</v>
      </c>
      <c r="C8" s="49" t="s">
        <v>264</v>
      </c>
      <c r="D8" s="2" t="s">
        <v>267</v>
      </c>
      <c r="E8" s="48" t="s">
        <v>265</v>
      </c>
      <c r="F8" s="51">
        <v>60000</v>
      </c>
      <c r="G8" s="51">
        <f t="shared" si="0"/>
        <v>60000</v>
      </c>
      <c r="H8" s="51">
        <f t="shared" si="1"/>
        <v>60000</v>
      </c>
      <c r="I8" s="52">
        <f t="shared" si="2"/>
        <v>0</v>
      </c>
      <c r="J8" s="69">
        <v>1100731</v>
      </c>
      <c r="K8" s="28"/>
      <c r="L8" s="48"/>
      <c r="M8" s="46" t="s">
        <v>46</v>
      </c>
      <c r="N8" s="32"/>
      <c r="O8" s="20"/>
      <c r="P8" s="11"/>
      <c r="Q8" s="11"/>
      <c r="R8" s="11"/>
      <c r="S8" s="11"/>
      <c r="T8" s="11">
        <v>60000</v>
      </c>
      <c r="U8" s="11"/>
      <c r="V8" s="11"/>
      <c r="W8" s="11"/>
      <c r="X8" s="11"/>
      <c r="Y8" s="11"/>
      <c r="Z8" s="11"/>
      <c r="AA8" s="11"/>
    </row>
    <row r="9" spans="1:27" ht="129">
      <c r="A9" s="49">
        <v>5</v>
      </c>
      <c r="B9" s="48" t="s">
        <v>86</v>
      </c>
      <c r="C9" s="49" t="s">
        <v>82</v>
      </c>
      <c r="D9" s="2" t="s">
        <v>83</v>
      </c>
      <c r="E9" s="48" t="s">
        <v>85</v>
      </c>
      <c r="F9" s="51">
        <v>10000</v>
      </c>
      <c r="G9" s="51">
        <f t="shared" si="0"/>
        <v>0</v>
      </c>
      <c r="H9" s="51">
        <f t="shared" si="1"/>
        <v>0</v>
      </c>
      <c r="I9" s="52">
        <f t="shared" si="2"/>
        <v>10000</v>
      </c>
      <c r="J9" s="49" t="s">
        <v>84</v>
      </c>
      <c r="K9" s="28"/>
      <c r="L9" s="48" t="s">
        <v>139</v>
      </c>
      <c r="M9" s="46" t="s">
        <v>46</v>
      </c>
      <c r="N9" s="32"/>
      <c r="O9" s="20"/>
      <c r="P9" s="11"/>
      <c r="Q9" s="11"/>
      <c r="R9" s="11"/>
      <c r="S9" s="11"/>
      <c r="T9" s="11"/>
      <c r="U9" s="11"/>
      <c r="V9" s="11"/>
      <c r="W9" s="11"/>
      <c r="X9" s="11"/>
      <c r="Y9" s="11"/>
      <c r="Z9" s="11"/>
      <c r="AA9" s="11"/>
    </row>
    <row r="10" spans="1:27" ht="177.75">
      <c r="A10" s="49">
        <v>6</v>
      </c>
      <c r="B10" s="48" t="s">
        <v>248</v>
      </c>
      <c r="C10" s="49" t="s">
        <v>61</v>
      </c>
      <c r="D10" s="2" t="s">
        <v>236</v>
      </c>
      <c r="E10" s="48" t="s">
        <v>237</v>
      </c>
      <c r="F10" s="51">
        <f>138671+567041</f>
        <v>705712</v>
      </c>
      <c r="G10" s="51">
        <f t="shared" si="0"/>
        <v>111545</v>
      </c>
      <c r="H10" s="51">
        <f t="shared" si="1"/>
        <v>396351</v>
      </c>
      <c r="I10" s="52">
        <f t="shared" si="2"/>
        <v>309361</v>
      </c>
      <c r="J10" s="54" t="s">
        <v>62</v>
      </c>
      <c r="K10" s="28"/>
      <c r="L10" s="48" t="s">
        <v>140</v>
      </c>
      <c r="M10" s="46" t="s">
        <v>46</v>
      </c>
      <c r="N10" s="32"/>
      <c r="O10" s="20"/>
      <c r="P10" s="11">
        <v>16338</v>
      </c>
      <c r="Q10" s="11">
        <v>92430</v>
      </c>
      <c r="R10" s="11">
        <v>16338</v>
      </c>
      <c r="S10" s="11">
        <v>159700</v>
      </c>
      <c r="T10" s="11">
        <v>111545</v>
      </c>
      <c r="U10" s="11"/>
      <c r="V10" s="11"/>
      <c r="W10" s="11"/>
      <c r="X10" s="11"/>
      <c r="Y10" s="11"/>
      <c r="Z10" s="11"/>
      <c r="AA10" s="11"/>
    </row>
    <row r="11" spans="1:27" ht="177.75">
      <c r="A11" s="49">
        <v>7</v>
      </c>
      <c r="B11" s="48" t="s">
        <v>286</v>
      </c>
      <c r="C11" s="49" t="s">
        <v>74</v>
      </c>
      <c r="D11" s="2" t="s">
        <v>285</v>
      </c>
      <c r="E11" s="20" t="s">
        <v>284</v>
      </c>
      <c r="F11" s="51">
        <f>78075+373780</f>
        <v>451855</v>
      </c>
      <c r="G11" s="51">
        <f t="shared" si="0"/>
        <v>303482</v>
      </c>
      <c r="H11" s="51">
        <f t="shared" si="1"/>
        <v>367254</v>
      </c>
      <c r="I11" s="52">
        <f t="shared" si="2"/>
        <v>84601</v>
      </c>
      <c r="J11" s="54" t="s">
        <v>62</v>
      </c>
      <c r="K11" s="28"/>
      <c r="L11" s="48" t="s">
        <v>337</v>
      </c>
      <c r="M11" s="46" t="s">
        <v>46</v>
      </c>
      <c r="N11" s="32"/>
      <c r="O11" s="20"/>
      <c r="P11" s="11">
        <v>45266</v>
      </c>
      <c r="Q11" s="11"/>
      <c r="R11" s="11">
        <v>9253</v>
      </c>
      <c r="S11" s="11">
        <v>9253</v>
      </c>
      <c r="T11" s="11">
        <v>303482</v>
      </c>
      <c r="U11" s="11"/>
      <c r="V11" s="11"/>
      <c r="W11" s="11"/>
      <c r="X11" s="11"/>
      <c r="Y11" s="11"/>
      <c r="Z11" s="11"/>
      <c r="AA11" s="11"/>
    </row>
    <row r="12" spans="1:27" ht="324">
      <c r="A12" s="49">
        <v>8</v>
      </c>
      <c r="B12" s="48" t="s">
        <v>198</v>
      </c>
      <c r="C12" s="49" t="s">
        <v>92</v>
      </c>
      <c r="D12" s="2" t="s">
        <v>197</v>
      </c>
      <c r="E12" s="2" t="s">
        <v>199</v>
      </c>
      <c r="F12" s="51">
        <f>9025+329000</f>
        <v>338025</v>
      </c>
      <c r="G12" s="51">
        <f t="shared" si="0"/>
        <v>76042</v>
      </c>
      <c r="H12" s="51">
        <f t="shared" si="1"/>
        <v>147060</v>
      </c>
      <c r="I12" s="52">
        <f t="shared" si="2"/>
        <v>190965</v>
      </c>
      <c r="J12" s="54" t="s">
        <v>95</v>
      </c>
      <c r="K12" s="28"/>
      <c r="L12" s="48" t="s">
        <v>141</v>
      </c>
      <c r="M12" s="46" t="s">
        <v>45</v>
      </c>
      <c r="N12" s="32"/>
      <c r="O12" s="20"/>
      <c r="P12" s="11">
        <v>8545</v>
      </c>
      <c r="Q12" s="11"/>
      <c r="R12" s="11"/>
      <c r="S12" s="11">
        <v>62473</v>
      </c>
      <c r="T12" s="11">
        <v>76042</v>
      </c>
      <c r="U12" s="11"/>
      <c r="V12" s="11"/>
      <c r="W12" s="11"/>
      <c r="X12" s="11"/>
      <c r="Y12" s="11"/>
      <c r="Z12" s="11"/>
      <c r="AA12" s="11"/>
    </row>
    <row r="13" spans="1:27" ht="101.25" customHeight="1">
      <c r="A13" s="49">
        <v>9</v>
      </c>
      <c r="B13" s="99" t="s">
        <v>106</v>
      </c>
      <c r="C13" s="49" t="s">
        <v>59</v>
      </c>
      <c r="D13" s="2" t="s">
        <v>103</v>
      </c>
      <c r="E13" s="48" t="s">
        <v>105</v>
      </c>
      <c r="F13" s="51">
        <v>10800</v>
      </c>
      <c r="G13" s="51">
        <f t="shared" si="0"/>
        <v>0</v>
      </c>
      <c r="H13" s="51">
        <f t="shared" si="1"/>
        <v>10800</v>
      </c>
      <c r="I13" s="52">
        <f t="shared" si="2"/>
        <v>0</v>
      </c>
      <c r="J13" s="54" t="s">
        <v>84</v>
      </c>
      <c r="K13" s="28"/>
      <c r="L13" s="48" t="s">
        <v>142</v>
      </c>
      <c r="M13" s="46" t="s">
        <v>46</v>
      </c>
      <c r="N13" s="32"/>
      <c r="O13" s="20"/>
      <c r="P13" s="11"/>
      <c r="Q13" s="11">
        <v>10800</v>
      </c>
      <c r="R13" s="11"/>
      <c r="S13" s="11"/>
      <c r="T13" s="11"/>
      <c r="U13" s="11"/>
      <c r="V13" s="11"/>
      <c r="W13" s="11"/>
      <c r="X13" s="11"/>
      <c r="Y13" s="11"/>
      <c r="Z13" s="11"/>
      <c r="AA13" s="11"/>
    </row>
    <row r="14" spans="1:27" ht="101.25" customHeight="1">
      <c r="A14" s="49">
        <v>10</v>
      </c>
      <c r="B14" s="100"/>
      <c r="C14" s="49" t="s">
        <v>60</v>
      </c>
      <c r="D14" s="2" t="s">
        <v>104</v>
      </c>
      <c r="E14" s="48" t="s">
        <v>105</v>
      </c>
      <c r="F14" s="51">
        <v>207</v>
      </c>
      <c r="G14" s="51">
        <f t="shared" si="0"/>
        <v>0</v>
      </c>
      <c r="H14" s="51">
        <f t="shared" si="1"/>
        <v>207</v>
      </c>
      <c r="I14" s="52">
        <f t="shared" si="2"/>
        <v>0</v>
      </c>
      <c r="J14" s="54" t="s">
        <v>84</v>
      </c>
      <c r="K14" s="28"/>
      <c r="L14" s="48" t="s">
        <v>143</v>
      </c>
      <c r="M14" s="46" t="s">
        <v>46</v>
      </c>
      <c r="N14" s="32"/>
      <c r="O14" s="20"/>
      <c r="P14" s="11"/>
      <c r="Q14" s="11">
        <v>207</v>
      </c>
      <c r="R14" s="11"/>
      <c r="S14" s="11"/>
      <c r="T14" s="11"/>
      <c r="U14" s="11"/>
      <c r="V14" s="11"/>
      <c r="W14" s="11"/>
      <c r="X14" s="11"/>
      <c r="Y14" s="11"/>
      <c r="Z14" s="11"/>
      <c r="AA14" s="11"/>
    </row>
    <row r="15" spans="1:27" ht="64.5">
      <c r="A15" s="49">
        <v>11</v>
      </c>
      <c r="B15" s="101" t="s">
        <v>117</v>
      </c>
      <c r="C15" s="49" t="s">
        <v>58</v>
      </c>
      <c r="D15" s="2" t="s">
        <v>118</v>
      </c>
      <c r="E15" s="101" t="s">
        <v>120</v>
      </c>
      <c r="F15" s="51">
        <v>20781</v>
      </c>
      <c r="G15" s="51">
        <f t="shared" si="0"/>
        <v>0</v>
      </c>
      <c r="H15" s="51">
        <f t="shared" si="1"/>
        <v>0</v>
      </c>
      <c r="I15" s="52">
        <f t="shared" si="2"/>
        <v>20781</v>
      </c>
      <c r="J15" s="57" t="s">
        <v>116</v>
      </c>
      <c r="K15" s="28"/>
      <c r="L15" s="48" t="s">
        <v>205</v>
      </c>
      <c r="M15" s="46" t="s">
        <v>47</v>
      </c>
      <c r="N15" s="32"/>
      <c r="O15" s="20"/>
      <c r="P15" s="11"/>
      <c r="Q15" s="11"/>
      <c r="R15" s="11"/>
      <c r="S15" s="11"/>
      <c r="T15" s="11"/>
      <c r="U15" s="11"/>
      <c r="V15" s="11"/>
      <c r="W15" s="11"/>
      <c r="X15" s="11"/>
      <c r="Y15" s="11"/>
      <c r="Z15" s="11"/>
      <c r="AA15" s="11"/>
    </row>
    <row r="16" spans="1:27" ht="48">
      <c r="A16" s="49">
        <v>12</v>
      </c>
      <c r="B16" s="102"/>
      <c r="C16" s="49" t="s">
        <v>58</v>
      </c>
      <c r="D16" s="2" t="s">
        <v>119</v>
      </c>
      <c r="E16" s="102"/>
      <c r="F16" s="51">
        <v>5000</v>
      </c>
      <c r="G16" s="51">
        <f t="shared" si="0"/>
        <v>0</v>
      </c>
      <c r="H16" s="51">
        <f t="shared" si="1"/>
        <v>0</v>
      </c>
      <c r="I16" s="52">
        <f t="shared" si="2"/>
        <v>5000</v>
      </c>
      <c r="J16" s="57" t="s">
        <v>116</v>
      </c>
      <c r="K16" s="28"/>
      <c r="L16" s="48" t="s">
        <v>145</v>
      </c>
      <c r="M16" s="46" t="s">
        <v>47</v>
      </c>
      <c r="N16" s="32"/>
      <c r="O16" s="20"/>
      <c r="P16" s="11"/>
      <c r="Q16" s="11"/>
      <c r="R16" s="11"/>
      <c r="S16" s="11"/>
      <c r="T16" s="11"/>
      <c r="U16" s="11"/>
      <c r="V16" s="11"/>
      <c r="W16" s="11"/>
      <c r="X16" s="11"/>
      <c r="Y16" s="11"/>
      <c r="Z16" s="11"/>
      <c r="AA16" s="11"/>
    </row>
    <row r="17" spans="1:27" ht="177.75">
      <c r="A17" s="49">
        <v>13</v>
      </c>
      <c r="B17" s="48" t="s">
        <v>107</v>
      </c>
      <c r="C17" s="49" t="s">
        <v>100</v>
      </c>
      <c r="D17" s="2" t="s">
        <v>102</v>
      </c>
      <c r="E17" s="48" t="s">
        <v>101</v>
      </c>
      <c r="F17" s="51">
        <v>78930</v>
      </c>
      <c r="G17" s="51">
        <f t="shared" si="0"/>
        <v>13448</v>
      </c>
      <c r="H17" s="51">
        <f t="shared" si="1"/>
        <v>38249</v>
      </c>
      <c r="I17" s="52">
        <f t="shared" si="2"/>
        <v>40681</v>
      </c>
      <c r="J17" s="54" t="s">
        <v>62</v>
      </c>
      <c r="K17" s="28"/>
      <c r="L17" s="48" t="s">
        <v>146</v>
      </c>
      <c r="M17" s="46" t="s">
        <v>46</v>
      </c>
      <c r="N17" s="32"/>
      <c r="O17" s="20"/>
      <c r="P17" s="11"/>
      <c r="Q17" s="11">
        <v>23801</v>
      </c>
      <c r="R17" s="11"/>
      <c r="S17" s="11">
        <v>1000</v>
      </c>
      <c r="T17" s="11">
        <v>13448</v>
      </c>
      <c r="U17" s="11"/>
      <c r="V17" s="11"/>
      <c r="W17" s="11"/>
      <c r="X17" s="11"/>
      <c r="Y17" s="11"/>
      <c r="Z17" s="11"/>
      <c r="AA17" s="11"/>
    </row>
    <row r="18" spans="1:27" ht="243">
      <c r="A18" s="49">
        <v>14</v>
      </c>
      <c r="B18" s="48" t="s">
        <v>108</v>
      </c>
      <c r="C18" s="49" t="s">
        <v>76</v>
      </c>
      <c r="D18" s="2" t="s">
        <v>97</v>
      </c>
      <c r="E18" s="48" t="s">
        <v>98</v>
      </c>
      <c r="F18" s="51">
        <v>65866</v>
      </c>
      <c r="G18" s="51">
        <f t="shared" si="0"/>
        <v>0</v>
      </c>
      <c r="H18" s="51">
        <f t="shared" si="1"/>
        <v>35600</v>
      </c>
      <c r="I18" s="52">
        <f t="shared" si="2"/>
        <v>30266</v>
      </c>
      <c r="J18" s="54" t="s">
        <v>99</v>
      </c>
      <c r="K18" s="28"/>
      <c r="L18" s="48" t="s">
        <v>147</v>
      </c>
      <c r="M18" s="46" t="s">
        <v>43</v>
      </c>
      <c r="N18" s="32"/>
      <c r="O18" s="20"/>
      <c r="P18" s="11"/>
      <c r="Q18" s="11"/>
      <c r="R18" s="11"/>
      <c r="S18" s="11">
        <v>35600</v>
      </c>
      <c r="T18" s="11"/>
      <c r="U18" s="11"/>
      <c r="V18" s="11"/>
      <c r="W18" s="11"/>
      <c r="X18" s="11"/>
      <c r="Y18" s="11"/>
      <c r="Z18" s="11"/>
      <c r="AA18" s="11"/>
    </row>
    <row r="19" spans="1:27" ht="64.5">
      <c r="A19" s="49">
        <v>15</v>
      </c>
      <c r="B19" s="48" t="s">
        <v>90</v>
      </c>
      <c r="C19" s="49" t="s">
        <v>87</v>
      </c>
      <c r="D19" s="2" t="s">
        <v>88</v>
      </c>
      <c r="E19" s="48" t="s">
        <v>89</v>
      </c>
      <c r="F19" s="51">
        <v>4000</v>
      </c>
      <c r="G19" s="51">
        <f t="shared" si="0"/>
        <v>0</v>
      </c>
      <c r="H19" s="51">
        <f t="shared" si="1"/>
        <v>0</v>
      </c>
      <c r="I19" s="52">
        <f t="shared" si="2"/>
        <v>4000</v>
      </c>
      <c r="J19" s="56" t="s">
        <v>91</v>
      </c>
      <c r="K19" s="28"/>
      <c r="L19" s="48" t="s">
        <v>148</v>
      </c>
      <c r="M19" s="46" t="s">
        <v>46</v>
      </c>
      <c r="N19" s="32"/>
      <c r="O19" s="20"/>
      <c r="P19" s="11"/>
      <c r="Q19" s="11"/>
      <c r="R19" s="11"/>
      <c r="S19" s="11"/>
      <c r="T19" s="11"/>
      <c r="U19" s="11"/>
      <c r="V19" s="11"/>
      <c r="W19" s="11"/>
      <c r="X19" s="11"/>
      <c r="Y19" s="11"/>
      <c r="Z19" s="11"/>
      <c r="AA19" s="11"/>
    </row>
    <row r="20" spans="1:27" ht="96.75">
      <c r="A20" s="49">
        <v>16</v>
      </c>
      <c r="B20" s="48" t="s">
        <v>159</v>
      </c>
      <c r="C20" s="49" t="s">
        <v>155</v>
      </c>
      <c r="D20" s="2" t="s">
        <v>156</v>
      </c>
      <c r="E20" s="48" t="s">
        <v>158</v>
      </c>
      <c r="F20" s="51">
        <v>4000</v>
      </c>
      <c r="G20" s="51">
        <f t="shared" si="0"/>
        <v>0</v>
      </c>
      <c r="H20" s="51">
        <f t="shared" si="1"/>
        <v>4000</v>
      </c>
      <c r="I20" s="52">
        <f t="shared" si="2"/>
        <v>0</v>
      </c>
      <c r="J20" s="56" t="s">
        <v>157</v>
      </c>
      <c r="K20" s="28">
        <v>44299</v>
      </c>
      <c r="L20" s="48"/>
      <c r="M20" s="46" t="s">
        <v>45</v>
      </c>
      <c r="N20" s="32"/>
      <c r="O20" s="20"/>
      <c r="P20" s="11"/>
      <c r="Q20" s="11"/>
      <c r="R20" s="11"/>
      <c r="S20" s="11">
        <v>4000</v>
      </c>
      <c r="T20" s="11"/>
      <c r="U20" s="11"/>
      <c r="V20" s="11"/>
      <c r="W20" s="11"/>
      <c r="X20" s="11"/>
      <c r="Y20" s="11"/>
      <c r="Z20" s="11"/>
      <c r="AA20" s="11"/>
    </row>
    <row r="21" spans="1:27" ht="81">
      <c r="A21" s="49">
        <v>17</v>
      </c>
      <c r="B21" s="24"/>
      <c r="C21" s="49" t="s">
        <v>219</v>
      </c>
      <c r="D21" s="2" t="s">
        <v>253</v>
      </c>
      <c r="E21" s="24" t="s">
        <v>220</v>
      </c>
      <c r="F21" s="51">
        <v>381031</v>
      </c>
      <c r="G21" s="51">
        <f t="shared" si="0"/>
        <v>0</v>
      </c>
      <c r="H21" s="51">
        <f t="shared" si="1"/>
        <v>0</v>
      </c>
      <c r="I21" s="52">
        <f t="shared" si="2"/>
        <v>381031</v>
      </c>
      <c r="J21" s="56"/>
      <c r="K21" s="28"/>
      <c r="L21" s="48"/>
      <c r="M21" s="46" t="s">
        <v>43</v>
      </c>
      <c r="N21" s="32"/>
      <c r="O21" s="20"/>
      <c r="P21" s="11"/>
      <c r="Q21" s="11"/>
      <c r="R21" s="11"/>
      <c r="S21" s="11"/>
      <c r="T21" s="11"/>
      <c r="U21" s="11"/>
      <c r="V21" s="11"/>
      <c r="W21" s="11"/>
      <c r="X21" s="11"/>
      <c r="Y21" s="11"/>
      <c r="Z21" s="11"/>
      <c r="AA21" s="11"/>
    </row>
    <row r="22" spans="1:27" ht="64.5">
      <c r="A22" s="49">
        <v>18</v>
      </c>
      <c r="B22" s="48" t="s">
        <v>196</v>
      </c>
      <c r="C22" s="49" t="s">
        <v>193</v>
      </c>
      <c r="D22" s="2" t="s">
        <v>195</v>
      </c>
      <c r="E22" s="48" t="s">
        <v>194</v>
      </c>
      <c r="F22" s="51">
        <v>5000</v>
      </c>
      <c r="G22" s="51">
        <f t="shared" si="0"/>
        <v>0</v>
      </c>
      <c r="H22" s="51">
        <f t="shared" si="1"/>
        <v>5000</v>
      </c>
      <c r="I22" s="52">
        <f t="shared" si="2"/>
        <v>0</v>
      </c>
      <c r="J22" s="62">
        <v>1100530</v>
      </c>
      <c r="K22" s="28">
        <v>44316</v>
      </c>
      <c r="L22" s="48"/>
      <c r="M22" s="46" t="s">
        <v>46</v>
      </c>
      <c r="N22" s="32"/>
      <c r="O22" s="20"/>
      <c r="P22" s="11"/>
      <c r="Q22" s="11"/>
      <c r="R22" s="11"/>
      <c r="S22" s="11">
        <v>5000</v>
      </c>
      <c r="T22" s="11"/>
      <c r="U22" s="11"/>
      <c r="V22" s="11"/>
      <c r="W22" s="11"/>
      <c r="X22" s="11"/>
      <c r="Y22" s="11"/>
      <c r="Z22" s="11"/>
      <c r="AA22" s="11"/>
    </row>
    <row r="23" spans="1:27" ht="64.5">
      <c r="A23" s="49">
        <v>19</v>
      </c>
      <c r="B23" s="48" t="s">
        <v>335</v>
      </c>
      <c r="C23" s="49" t="s">
        <v>193</v>
      </c>
      <c r="D23" s="2" t="s">
        <v>333</v>
      </c>
      <c r="E23" s="48" t="s">
        <v>334</v>
      </c>
      <c r="F23" s="51">
        <v>1000</v>
      </c>
      <c r="G23" s="51">
        <f>T23</f>
        <v>0</v>
      </c>
      <c r="H23" s="51">
        <f>SUM(P23:AA23)</f>
        <v>0</v>
      </c>
      <c r="I23" s="52">
        <f>F23-H23</f>
        <v>1000</v>
      </c>
      <c r="J23" s="62">
        <v>1100731</v>
      </c>
      <c r="K23" s="28"/>
      <c r="L23" s="48"/>
      <c r="M23" s="46" t="s">
        <v>46</v>
      </c>
      <c r="N23" s="32"/>
      <c r="O23" s="20"/>
      <c r="P23" s="11"/>
      <c r="Q23" s="11"/>
      <c r="R23" s="11"/>
      <c r="S23" s="11"/>
      <c r="T23" s="11"/>
      <c r="U23" s="11"/>
      <c r="V23" s="11"/>
      <c r="W23" s="11"/>
      <c r="X23" s="11"/>
      <c r="Y23" s="11"/>
      <c r="Z23" s="11"/>
      <c r="AA23" s="11"/>
    </row>
    <row r="24" spans="1:27" ht="162">
      <c r="A24" s="49">
        <v>20</v>
      </c>
      <c r="B24" s="48" t="s">
        <v>263</v>
      </c>
      <c r="C24" s="49" t="s">
        <v>260</v>
      </c>
      <c r="D24" s="2" t="s">
        <v>261</v>
      </c>
      <c r="E24" s="48" t="s">
        <v>262</v>
      </c>
      <c r="F24" s="51">
        <f>102927</f>
        <v>102927</v>
      </c>
      <c r="G24" s="51">
        <f t="shared" si="0"/>
        <v>30878</v>
      </c>
      <c r="H24" s="51">
        <f t="shared" si="1"/>
        <v>30878</v>
      </c>
      <c r="I24" s="52">
        <f t="shared" si="2"/>
        <v>72049</v>
      </c>
      <c r="J24" s="62"/>
      <c r="K24" s="28"/>
      <c r="L24" s="48"/>
      <c r="M24" s="46" t="s">
        <v>46</v>
      </c>
      <c r="N24" s="32"/>
      <c r="O24" s="20"/>
      <c r="P24" s="11"/>
      <c r="Q24" s="11"/>
      <c r="R24" s="11"/>
      <c r="S24" s="11"/>
      <c r="T24" s="11">
        <v>30878</v>
      </c>
      <c r="U24" s="11"/>
      <c r="V24" s="11"/>
      <c r="W24" s="11"/>
      <c r="X24" s="11"/>
      <c r="Y24" s="11"/>
      <c r="Z24" s="11"/>
      <c r="AA24" s="11"/>
    </row>
    <row r="25" spans="1:27" ht="162">
      <c r="A25" s="49">
        <v>21</v>
      </c>
      <c r="B25" s="48" t="s">
        <v>249</v>
      </c>
      <c r="C25" s="49" t="s">
        <v>212</v>
      </c>
      <c r="D25" s="2" t="s">
        <v>213</v>
      </c>
      <c r="E25" s="48" t="s">
        <v>214</v>
      </c>
      <c r="F25" s="51">
        <v>50000</v>
      </c>
      <c r="G25" s="51">
        <f t="shared" si="0"/>
        <v>0</v>
      </c>
      <c r="H25" s="51">
        <f t="shared" si="1"/>
        <v>0</v>
      </c>
      <c r="I25" s="52">
        <f t="shared" si="2"/>
        <v>50000</v>
      </c>
      <c r="J25" s="62">
        <v>1100731</v>
      </c>
      <c r="K25" s="28"/>
      <c r="L25" s="48"/>
      <c r="M25" s="46" t="s">
        <v>47</v>
      </c>
      <c r="N25" s="32"/>
      <c r="O25" s="20"/>
      <c r="P25" s="11"/>
      <c r="Q25" s="11"/>
      <c r="R25" s="11"/>
      <c r="S25" s="11"/>
      <c r="T25" s="11"/>
      <c r="U25" s="11"/>
      <c r="V25" s="11"/>
      <c r="W25" s="11"/>
      <c r="X25" s="11"/>
      <c r="Y25" s="11"/>
      <c r="Z25" s="11"/>
      <c r="AA25" s="11"/>
    </row>
    <row r="26" spans="1:27" ht="69.75" customHeight="1">
      <c r="A26" s="49">
        <v>22</v>
      </c>
      <c r="B26" s="101" t="s">
        <v>272</v>
      </c>
      <c r="C26" s="49" t="s">
        <v>228</v>
      </c>
      <c r="D26" s="2" t="s">
        <v>268</v>
      </c>
      <c r="E26" s="48" t="s">
        <v>230</v>
      </c>
      <c r="F26" s="51">
        <v>30000</v>
      </c>
      <c r="G26" s="51">
        <f t="shared" si="0"/>
        <v>2400</v>
      </c>
      <c r="H26" s="51">
        <f t="shared" si="1"/>
        <v>19769</v>
      </c>
      <c r="I26" s="52">
        <f t="shared" si="2"/>
        <v>10231</v>
      </c>
      <c r="J26" s="62" t="s">
        <v>62</v>
      </c>
      <c r="K26" s="28"/>
      <c r="L26" s="48"/>
      <c r="M26" s="46" t="s">
        <v>46</v>
      </c>
      <c r="N26" s="32"/>
      <c r="O26" s="20"/>
      <c r="P26" s="11"/>
      <c r="Q26" s="11"/>
      <c r="R26" s="11"/>
      <c r="S26" s="11">
        <v>17369</v>
      </c>
      <c r="T26" s="11">
        <v>2400</v>
      </c>
      <c r="U26" s="11"/>
      <c r="V26" s="11"/>
      <c r="W26" s="11"/>
      <c r="X26" s="11"/>
      <c r="Y26" s="11"/>
      <c r="Z26" s="11"/>
      <c r="AA26" s="11"/>
    </row>
    <row r="27" spans="1:27" ht="69.75" customHeight="1">
      <c r="A27" s="49">
        <v>23</v>
      </c>
      <c r="B27" s="103"/>
      <c r="C27" s="49" t="s">
        <v>228</v>
      </c>
      <c r="D27" s="2" t="s">
        <v>269</v>
      </c>
      <c r="E27" s="48" t="s">
        <v>230</v>
      </c>
      <c r="F27" s="51">
        <v>30000</v>
      </c>
      <c r="G27" s="51">
        <f t="shared" si="0"/>
        <v>30000</v>
      </c>
      <c r="H27" s="51">
        <f t="shared" si="1"/>
        <v>30000</v>
      </c>
      <c r="I27" s="52">
        <f t="shared" si="2"/>
        <v>0</v>
      </c>
      <c r="J27" s="62" t="s">
        <v>62</v>
      </c>
      <c r="K27" s="28"/>
      <c r="L27" s="48"/>
      <c r="M27" s="46" t="s">
        <v>47</v>
      </c>
      <c r="N27" s="32"/>
      <c r="O27" s="20"/>
      <c r="P27" s="11"/>
      <c r="Q27" s="11"/>
      <c r="R27" s="11"/>
      <c r="S27" s="11"/>
      <c r="T27" s="11">
        <v>30000</v>
      </c>
      <c r="U27" s="11"/>
      <c r="V27" s="11"/>
      <c r="W27" s="11"/>
      <c r="X27" s="11"/>
      <c r="Y27" s="11"/>
      <c r="Z27" s="11"/>
      <c r="AA27" s="11"/>
    </row>
    <row r="28" spans="1:27" ht="69.75" customHeight="1">
      <c r="A28" s="49">
        <v>24</v>
      </c>
      <c r="B28" s="103"/>
      <c r="C28" s="49" t="s">
        <v>228</v>
      </c>
      <c r="D28" s="2" t="s">
        <v>270</v>
      </c>
      <c r="E28" s="48" t="s">
        <v>230</v>
      </c>
      <c r="F28" s="51">
        <v>45000</v>
      </c>
      <c r="G28" s="51">
        <f t="shared" si="0"/>
        <v>38873</v>
      </c>
      <c r="H28" s="51">
        <f t="shared" si="1"/>
        <v>38873</v>
      </c>
      <c r="I28" s="52">
        <f t="shared" si="2"/>
        <v>6127</v>
      </c>
      <c r="J28" s="62" t="s">
        <v>62</v>
      </c>
      <c r="K28" s="28"/>
      <c r="L28" s="48"/>
      <c r="M28" s="46" t="s">
        <v>273</v>
      </c>
      <c r="N28" s="32"/>
      <c r="O28" s="20"/>
      <c r="P28" s="11"/>
      <c r="Q28" s="11"/>
      <c r="R28" s="11"/>
      <c r="S28" s="11"/>
      <c r="T28" s="11">
        <v>38873</v>
      </c>
      <c r="U28" s="11"/>
      <c r="V28" s="11"/>
      <c r="W28" s="11"/>
      <c r="X28" s="11"/>
      <c r="Y28" s="11"/>
      <c r="Z28" s="11"/>
      <c r="AA28" s="11"/>
    </row>
    <row r="29" spans="1:27" ht="69.75" customHeight="1">
      <c r="A29" s="49">
        <v>25</v>
      </c>
      <c r="B29" s="96"/>
      <c r="C29" s="49" t="s">
        <v>228</v>
      </c>
      <c r="D29" s="2" t="s">
        <v>271</v>
      </c>
      <c r="E29" s="48" t="s">
        <v>230</v>
      </c>
      <c r="F29" s="51">
        <v>20000</v>
      </c>
      <c r="G29" s="51">
        <f t="shared" si="0"/>
        <v>0</v>
      </c>
      <c r="H29" s="51">
        <f t="shared" si="1"/>
        <v>0</v>
      </c>
      <c r="I29" s="52">
        <f t="shared" si="2"/>
        <v>20000</v>
      </c>
      <c r="J29" s="62" t="s">
        <v>62</v>
      </c>
      <c r="K29" s="28"/>
      <c r="L29" s="48"/>
      <c r="M29" s="46" t="s">
        <v>45</v>
      </c>
      <c r="N29" s="32"/>
      <c r="O29" s="20"/>
      <c r="P29" s="11"/>
      <c r="Q29" s="11"/>
      <c r="R29" s="11"/>
      <c r="S29" s="11"/>
      <c r="T29" s="11"/>
      <c r="U29" s="11"/>
      <c r="V29" s="11"/>
      <c r="W29" s="11"/>
      <c r="X29" s="11"/>
      <c r="Y29" s="11"/>
      <c r="Z29" s="11"/>
      <c r="AA29" s="11"/>
    </row>
    <row r="30" spans="1:27" ht="129">
      <c r="A30" s="49">
        <v>26</v>
      </c>
      <c r="B30" s="48" t="s">
        <v>245</v>
      </c>
      <c r="C30" s="49" t="s">
        <v>228</v>
      </c>
      <c r="D30" s="2" t="s">
        <v>243</v>
      </c>
      <c r="E30" s="48" t="s">
        <v>244</v>
      </c>
      <c r="F30" s="51">
        <v>13969</v>
      </c>
      <c r="G30" s="51">
        <f t="shared" si="0"/>
        <v>4411</v>
      </c>
      <c r="H30" s="51">
        <f t="shared" si="1"/>
        <v>4411</v>
      </c>
      <c r="I30" s="52">
        <f t="shared" si="2"/>
        <v>9558</v>
      </c>
      <c r="J30" s="62">
        <v>1100731</v>
      </c>
      <c r="K30" s="28"/>
      <c r="L30" s="48"/>
      <c r="M30" s="46" t="s">
        <v>46</v>
      </c>
      <c r="N30" s="32"/>
      <c r="O30" s="20"/>
      <c r="P30" s="11"/>
      <c r="Q30" s="11"/>
      <c r="R30" s="11"/>
      <c r="S30" s="11"/>
      <c r="T30" s="11">
        <v>4411</v>
      </c>
      <c r="U30" s="11"/>
      <c r="V30" s="11"/>
      <c r="W30" s="11"/>
      <c r="X30" s="11"/>
      <c r="Y30" s="11"/>
      <c r="Z30" s="11"/>
      <c r="AA30" s="11"/>
    </row>
    <row r="31" spans="1:27" ht="210">
      <c r="A31" s="49">
        <v>27</v>
      </c>
      <c r="B31" s="48" t="s">
        <v>206</v>
      </c>
      <c r="C31" s="49" t="s">
        <v>180</v>
      </c>
      <c r="D31" s="2" t="s">
        <v>181</v>
      </c>
      <c r="E31" s="48" t="s">
        <v>182</v>
      </c>
      <c r="F31" s="51">
        <v>99300</v>
      </c>
      <c r="G31" s="51">
        <f t="shared" si="0"/>
        <v>0</v>
      </c>
      <c r="H31" s="51">
        <f t="shared" si="1"/>
        <v>99300</v>
      </c>
      <c r="I31" s="52">
        <f t="shared" si="2"/>
        <v>0</v>
      </c>
      <c r="J31" s="56" t="s">
        <v>183</v>
      </c>
      <c r="K31" s="28">
        <v>44253</v>
      </c>
      <c r="L31" s="48"/>
      <c r="M31" s="46" t="s">
        <v>46</v>
      </c>
      <c r="N31" s="32"/>
      <c r="O31" s="20"/>
      <c r="P31" s="11"/>
      <c r="Q31" s="11">
        <v>99300</v>
      </c>
      <c r="R31" s="11"/>
      <c r="S31" s="11"/>
      <c r="T31" s="11"/>
      <c r="U31" s="11"/>
      <c r="V31" s="11"/>
      <c r="W31" s="11"/>
      <c r="X31" s="11"/>
      <c r="Y31" s="11"/>
      <c r="Z31" s="11"/>
      <c r="AA31" s="11"/>
    </row>
    <row r="32" spans="1:27" ht="48">
      <c r="A32" s="49">
        <v>28</v>
      </c>
      <c r="B32" s="48" t="s">
        <v>318</v>
      </c>
      <c r="C32" s="49" t="s">
        <v>314</v>
      </c>
      <c r="D32" s="2" t="s">
        <v>315</v>
      </c>
      <c r="E32" s="48" t="s">
        <v>316</v>
      </c>
      <c r="F32" s="51">
        <v>2000</v>
      </c>
      <c r="G32" s="51">
        <f>T32</f>
        <v>0</v>
      </c>
      <c r="H32" s="51">
        <f>SUM(P32:AA32)</f>
        <v>0</v>
      </c>
      <c r="I32" s="52">
        <f>F32-H32</f>
        <v>2000</v>
      </c>
      <c r="J32" s="56" t="s">
        <v>317</v>
      </c>
      <c r="K32" s="28"/>
      <c r="L32" s="48"/>
      <c r="M32" s="46" t="s">
        <v>51</v>
      </c>
      <c r="N32" s="32"/>
      <c r="O32" s="20"/>
      <c r="P32" s="11"/>
      <c r="Q32" s="11"/>
      <c r="R32" s="11"/>
      <c r="S32" s="11"/>
      <c r="T32" s="11"/>
      <c r="U32" s="11"/>
      <c r="V32" s="11"/>
      <c r="W32" s="11"/>
      <c r="X32" s="11"/>
      <c r="Y32" s="11"/>
      <c r="Z32" s="11"/>
      <c r="AA32" s="11"/>
    </row>
    <row r="33" spans="1:27" ht="226.5">
      <c r="A33" s="49">
        <v>29</v>
      </c>
      <c r="B33" s="48" t="s">
        <v>169</v>
      </c>
      <c r="C33" s="49" t="s">
        <v>166</v>
      </c>
      <c r="D33" s="2" t="s">
        <v>167</v>
      </c>
      <c r="E33" s="48" t="s">
        <v>168</v>
      </c>
      <c r="F33" s="51">
        <v>14679</v>
      </c>
      <c r="G33" s="51">
        <f t="shared" si="0"/>
        <v>0</v>
      </c>
      <c r="H33" s="51">
        <f t="shared" si="1"/>
        <v>14679</v>
      </c>
      <c r="I33" s="52">
        <f t="shared" si="2"/>
        <v>0</v>
      </c>
      <c r="J33" s="56"/>
      <c r="K33" s="28"/>
      <c r="L33" s="48"/>
      <c r="M33" s="46" t="s">
        <v>127</v>
      </c>
      <c r="N33" s="32"/>
      <c r="O33" s="20"/>
      <c r="P33" s="11"/>
      <c r="Q33" s="11">
        <v>14679</v>
      </c>
      <c r="R33" s="11"/>
      <c r="S33" s="11"/>
      <c r="T33" s="11"/>
      <c r="U33" s="11"/>
      <c r="V33" s="11"/>
      <c r="W33" s="11"/>
      <c r="X33" s="11"/>
      <c r="Y33" s="11"/>
      <c r="Z33" s="11"/>
      <c r="AA33" s="11"/>
    </row>
    <row r="34" spans="1:27" ht="210">
      <c r="A34" s="49">
        <v>30</v>
      </c>
      <c r="B34" s="48" t="s">
        <v>126</v>
      </c>
      <c r="C34" s="49" t="s">
        <v>123</v>
      </c>
      <c r="D34" s="2" t="s">
        <v>124</v>
      </c>
      <c r="E34" s="48" t="s">
        <v>125</v>
      </c>
      <c r="F34" s="51">
        <f>17498+4550000</f>
        <v>4567498</v>
      </c>
      <c r="G34" s="51">
        <f t="shared" si="0"/>
        <v>0</v>
      </c>
      <c r="H34" s="51">
        <f t="shared" si="1"/>
        <v>4550000</v>
      </c>
      <c r="I34" s="52">
        <f t="shared" si="2"/>
        <v>17498</v>
      </c>
      <c r="J34" s="56"/>
      <c r="K34" s="28"/>
      <c r="L34" s="48" t="s">
        <v>149</v>
      </c>
      <c r="M34" s="46" t="s">
        <v>127</v>
      </c>
      <c r="N34" s="32"/>
      <c r="O34" s="20"/>
      <c r="P34" s="11"/>
      <c r="Q34" s="11"/>
      <c r="R34" s="11"/>
      <c r="S34" s="11">
        <v>4550000</v>
      </c>
      <c r="T34" s="11"/>
      <c r="U34" s="11"/>
      <c r="V34" s="11"/>
      <c r="W34" s="11"/>
      <c r="X34" s="11"/>
      <c r="Y34" s="11"/>
      <c r="Z34" s="11"/>
      <c r="AA34" s="11"/>
    </row>
    <row r="35" spans="1:39" ht="48">
      <c r="A35" s="49">
        <v>31</v>
      </c>
      <c r="B35" s="48" t="s">
        <v>48</v>
      </c>
      <c r="C35" s="49" t="s">
        <v>131</v>
      </c>
      <c r="D35" s="2" t="s">
        <v>132</v>
      </c>
      <c r="E35" s="48" t="s">
        <v>255</v>
      </c>
      <c r="F35" s="51">
        <f>SUM(AB35:AM35)</f>
        <v>1662393</v>
      </c>
      <c r="G35" s="51">
        <f t="shared" si="0"/>
        <v>268103</v>
      </c>
      <c r="H35" s="51">
        <f t="shared" si="1"/>
        <v>1646897</v>
      </c>
      <c r="I35" s="52">
        <f t="shared" si="2"/>
        <v>15496</v>
      </c>
      <c r="J35" s="13">
        <v>10912</v>
      </c>
      <c r="K35" s="28"/>
      <c r="L35" s="48" t="s">
        <v>129</v>
      </c>
      <c r="M35" s="46" t="s">
        <v>49</v>
      </c>
      <c r="N35" s="9"/>
      <c r="O35" s="20"/>
      <c r="P35" s="11">
        <v>574485</v>
      </c>
      <c r="Q35" s="11">
        <v>268103</v>
      </c>
      <c r="R35" s="11">
        <v>268103</v>
      </c>
      <c r="S35" s="11">
        <v>268103</v>
      </c>
      <c r="T35" s="11">
        <v>268103</v>
      </c>
      <c r="U35" s="11"/>
      <c r="V35" s="11"/>
      <c r="W35" s="11"/>
      <c r="X35" s="11"/>
      <c r="Y35" s="11"/>
      <c r="Z35" s="11"/>
      <c r="AA35" s="11"/>
      <c r="AB35" s="45">
        <v>314130</v>
      </c>
      <c r="AC35" s="45">
        <v>275851</v>
      </c>
      <c r="AD35" s="45">
        <v>268103</v>
      </c>
      <c r="AE35" s="45">
        <v>268103</v>
      </c>
      <c r="AF35" s="45">
        <v>268103</v>
      </c>
      <c r="AG35" s="45">
        <v>268103</v>
      </c>
      <c r="AH35" s="45"/>
      <c r="AI35" s="45"/>
      <c r="AJ35" s="45"/>
      <c r="AK35" s="45"/>
      <c r="AL35" s="45"/>
      <c r="AM35" s="45"/>
    </row>
    <row r="36" spans="1:39" ht="48">
      <c r="A36" s="49">
        <v>32</v>
      </c>
      <c r="B36" s="48" t="s">
        <v>50</v>
      </c>
      <c r="C36" s="49" t="s">
        <v>133</v>
      </c>
      <c r="D36" s="2" t="s">
        <v>134</v>
      </c>
      <c r="E36" s="48" t="s">
        <v>152</v>
      </c>
      <c r="F36" s="51">
        <f>SUM(AB36:AM36)</f>
        <v>200000</v>
      </c>
      <c r="G36" s="51">
        <f t="shared" si="0"/>
        <v>0</v>
      </c>
      <c r="H36" s="51">
        <f t="shared" si="1"/>
        <v>133500</v>
      </c>
      <c r="I36" s="52">
        <f t="shared" si="2"/>
        <v>66500</v>
      </c>
      <c r="J36" s="13">
        <v>10912</v>
      </c>
      <c r="K36" s="28"/>
      <c r="L36" s="48"/>
      <c r="M36" s="46" t="s">
        <v>49</v>
      </c>
      <c r="N36" s="9"/>
      <c r="O36" s="20"/>
      <c r="P36" s="11"/>
      <c r="Q36" s="11"/>
      <c r="R36" s="11">
        <v>133500</v>
      </c>
      <c r="S36" s="11"/>
      <c r="T36" s="11"/>
      <c r="U36" s="11"/>
      <c r="V36" s="11"/>
      <c r="W36" s="11"/>
      <c r="X36" s="11"/>
      <c r="Y36" s="11"/>
      <c r="Z36" s="11"/>
      <c r="AA36" s="11"/>
      <c r="AB36" s="45"/>
      <c r="AC36" s="45">
        <v>200000</v>
      </c>
      <c r="AD36" s="45"/>
      <c r="AE36" s="45"/>
      <c r="AF36" s="45"/>
      <c r="AG36" s="45"/>
      <c r="AH36" s="45"/>
      <c r="AI36" s="45"/>
      <c r="AJ36" s="45"/>
      <c r="AK36" s="45"/>
      <c r="AL36" s="45"/>
      <c r="AM36" s="45"/>
    </row>
    <row r="37" spans="1:39" ht="48">
      <c r="A37" s="49">
        <v>33</v>
      </c>
      <c r="B37" s="48" t="s">
        <v>50</v>
      </c>
      <c r="C37" s="49" t="s">
        <v>136</v>
      </c>
      <c r="D37" s="2" t="s">
        <v>135</v>
      </c>
      <c r="E37" s="48" t="s">
        <v>255</v>
      </c>
      <c r="F37" s="51">
        <f>SUM(AB37:AM37)</f>
        <v>838580</v>
      </c>
      <c r="G37" s="51">
        <f t="shared" si="0"/>
        <v>182500</v>
      </c>
      <c r="H37" s="51">
        <f t="shared" si="1"/>
        <v>838580</v>
      </c>
      <c r="I37" s="52">
        <f t="shared" si="2"/>
        <v>0</v>
      </c>
      <c r="J37" s="13">
        <v>10912</v>
      </c>
      <c r="K37" s="28"/>
      <c r="L37" s="48" t="s">
        <v>130</v>
      </c>
      <c r="M37" s="46" t="s">
        <v>49</v>
      </c>
      <c r="N37" s="9"/>
      <c r="O37" s="20"/>
      <c r="P37" s="11">
        <v>246505</v>
      </c>
      <c r="Q37" s="11"/>
      <c r="R37" s="11"/>
      <c r="S37" s="11">
        <v>409575</v>
      </c>
      <c r="T37" s="11">
        <v>182500</v>
      </c>
      <c r="U37" s="11"/>
      <c r="V37" s="11"/>
      <c r="W37" s="11"/>
      <c r="X37" s="11"/>
      <c r="Y37" s="11"/>
      <c r="Z37" s="11"/>
      <c r="AA37" s="11"/>
      <c r="AB37" s="45">
        <v>248015</v>
      </c>
      <c r="AC37" s="45"/>
      <c r="AD37" s="45"/>
      <c r="AE37" s="45"/>
      <c r="AF37" s="45">
        <v>408065</v>
      </c>
      <c r="AG37" s="45">
        <v>182500</v>
      </c>
      <c r="AH37" s="45"/>
      <c r="AI37" s="45"/>
      <c r="AJ37" s="45"/>
      <c r="AK37" s="45"/>
      <c r="AL37" s="45"/>
      <c r="AM37" s="45"/>
    </row>
    <row r="38" spans="1:39" ht="113.25">
      <c r="A38" s="49">
        <v>34</v>
      </c>
      <c r="B38" s="48" t="s">
        <v>259</v>
      </c>
      <c r="C38" s="49" t="s">
        <v>256</v>
      </c>
      <c r="D38" s="2" t="s">
        <v>257</v>
      </c>
      <c r="E38" s="48" t="s">
        <v>258</v>
      </c>
      <c r="F38" s="51">
        <v>10000</v>
      </c>
      <c r="G38" s="51">
        <f t="shared" si="0"/>
        <v>0</v>
      </c>
      <c r="H38" s="51">
        <f t="shared" si="1"/>
        <v>0</v>
      </c>
      <c r="I38" s="52">
        <f t="shared" si="2"/>
        <v>10000</v>
      </c>
      <c r="J38" s="13"/>
      <c r="K38" s="28"/>
      <c r="L38" s="48"/>
      <c r="M38" s="46" t="s">
        <v>127</v>
      </c>
      <c r="N38" s="9"/>
      <c r="O38" s="20"/>
      <c r="P38" s="11"/>
      <c r="Q38" s="11"/>
      <c r="R38" s="11"/>
      <c r="S38" s="11"/>
      <c r="T38" s="11"/>
      <c r="U38" s="11"/>
      <c r="V38" s="11"/>
      <c r="W38" s="11"/>
      <c r="X38" s="11"/>
      <c r="Y38" s="11"/>
      <c r="Z38" s="11"/>
      <c r="AA38" s="11"/>
      <c r="AB38" s="45"/>
      <c r="AC38" s="45"/>
      <c r="AD38" s="45"/>
      <c r="AE38" s="45"/>
      <c r="AF38" s="45"/>
      <c r="AG38" s="45"/>
      <c r="AH38" s="45"/>
      <c r="AI38" s="45"/>
      <c r="AJ38" s="45"/>
      <c r="AK38" s="45"/>
      <c r="AL38" s="45"/>
      <c r="AM38" s="45"/>
    </row>
    <row r="39" spans="1:39" ht="81">
      <c r="A39" s="49">
        <v>35</v>
      </c>
      <c r="B39" s="48" t="s">
        <v>68</v>
      </c>
      <c r="C39" s="49" t="s">
        <v>64</v>
      </c>
      <c r="D39" s="2" t="s">
        <v>65</v>
      </c>
      <c r="E39" s="48" t="s">
        <v>66</v>
      </c>
      <c r="F39" s="51">
        <v>100000</v>
      </c>
      <c r="G39" s="51">
        <f t="shared" si="0"/>
        <v>0</v>
      </c>
      <c r="H39" s="51">
        <f t="shared" si="1"/>
        <v>100000</v>
      </c>
      <c r="I39" s="52">
        <f t="shared" si="2"/>
        <v>0</v>
      </c>
      <c r="J39" s="13">
        <v>11002</v>
      </c>
      <c r="K39" s="28">
        <v>44294</v>
      </c>
      <c r="L39" s="48" t="s">
        <v>150</v>
      </c>
      <c r="M39" s="46" t="s">
        <v>67</v>
      </c>
      <c r="N39" s="9"/>
      <c r="O39" s="20"/>
      <c r="P39" s="11"/>
      <c r="Q39" s="11"/>
      <c r="R39" s="11">
        <v>98000</v>
      </c>
      <c r="S39" s="11">
        <v>2000</v>
      </c>
      <c r="T39" s="11"/>
      <c r="U39" s="11"/>
      <c r="V39" s="11"/>
      <c r="W39" s="11"/>
      <c r="X39" s="11"/>
      <c r="Y39" s="11"/>
      <c r="Z39" s="11"/>
      <c r="AA39" s="11"/>
      <c r="AB39" s="45"/>
      <c r="AC39" s="45"/>
      <c r="AD39" s="45"/>
      <c r="AE39" s="45"/>
      <c r="AF39" s="45"/>
      <c r="AG39" s="45"/>
      <c r="AH39" s="45"/>
      <c r="AI39" s="45"/>
      <c r="AJ39" s="45"/>
      <c r="AK39" s="45"/>
      <c r="AL39" s="45"/>
      <c r="AM39" s="45"/>
    </row>
    <row r="40" spans="1:39" ht="64.5">
      <c r="A40" s="49">
        <v>36</v>
      </c>
      <c r="B40" s="70" t="s">
        <v>283</v>
      </c>
      <c r="C40" s="49" t="s">
        <v>278</v>
      </c>
      <c r="D40" s="2" t="s">
        <v>279</v>
      </c>
      <c r="E40" s="48" t="s">
        <v>280</v>
      </c>
      <c r="F40" s="51">
        <v>20000</v>
      </c>
      <c r="G40" s="51">
        <f>T40</f>
        <v>0</v>
      </c>
      <c r="H40" s="51">
        <f>SUM(P40:AA40)</f>
        <v>0</v>
      </c>
      <c r="I40" s="52">
        <f>F40-H40</f>
        <v>20000</v>
      </c>
      <c r="J40" s="13" t="s">
        <v>282</v>
      </c>
      <c r="K40" s="28"/>
      <c r="L40" s="48"/>
      <c r="M40" s="46" t="s">
        <v>281</v>
      </c>
      <c r="N40" s="9"/>
      <c r="O40" s="20"/>
      <c r="P40" s="11"/>
      <c r="Q40" s="11"/>
      <c r="R40" s="11"/>
      <c r="S40" s="11"/>
      <c r="T40" s="11"/>
      <c r="U40" s="11"/>
      <c r="V40" s="11"/>
      <c r="W40" s="11"/>
      <c r="X40" s="11"/>
      <c r="Y40" s="11"/>
      <c r="Z40" s="11"/>
      <c r="AA40" s="11"/>
      <c r="AB40" s="45"/>
      <c r="AC40" s="45"/>
      <c r="AD40" s="45"/>
      <c r="AE40" s="45"/>
      <c r="AF40" s="45"/>
      <c r="AG40" s="45"/>
      <c r="AH40" s="45"/>
      <c r="AI40" s="45"/>
      <c r="AJ40" s="45"/>
      <c r="AK40" s="45"/>
      <c r="AL40" s="45"/>
      <c r="AM40" s="45"/>
    </row>
    <row r="41" spans="1:39" ht="129">
      <c r="A41" s="49">
        <v>37</v>
      </c>
      <c r="B41" s="68" t="s">
        <v>164</v>
      </c>
      <c r="C41" s="49" t="s">
        <v>161</v>
      </c>
      <c r="D41" s="2" t="s">
        <v>160</v>
      </c>
      <c r="E41" s="48" t="s">
        <v>162</v>
      </c>
      <c r="F41" s="51">
        <v>120000</v>
      </c>
      <c r="G41" s="51">
        <f t="shared" si="0"/>
        <v>0</v>
      </c>
      <c r="H41" s="51">
        <f t="shared" si="1"/>
        <v>120000</v>
      </c>
      <c r="I41" s="52">
        <f t="shared" si="2"/>
        <v>0</v>
      </c>
      <c r="J41" s="13" t="s">
        <v>163</v>
      </c>
      <c r="K41" s="28"/>
      <c r="L41" s="48"/>
      <c r="M41" s="46" t="s">
        <v>127</v>
      </c>
      <c r="N41" s="9"/>
      <c r="O41" s="20"/>
      <c r="P41" s="11"/>
      <c r="Q41" s="11">
        <v>120000</v>
      </c>
      <c r="R41" s="11"/>
      <c r="S41" s="11"/>
      <c r="T41" s="11"/>
      <c r="U41" s="11"/>
      <c r="V41" s="11"/>
      <c r="W41" s="11"/>
      <c r="X41" s="11"/>
      <c r="Y41" s="11"/>
      <c r="Z41" s="11"/>
      <c r="AA41" s="11"/>
      <c r="AB41" s="45"/>
      <c r="AC41" s="45"/>
      <c r="AD41" s="45"/>
      <c r="AE41" s="45"/>
      <c r="AF41" s="45"/>
      <c r="AG41" s="45"/>
      <c r="AH41" s="45"/>
      <c r="AI41" s="45"/>
      <c r="AJ41" s="45"/>
      <c r="AK41" s="45"/>
      <c r="AL41" s="45"/>
      <c r="AM41" s="45"/>
    </row>
    <row r="42" spans="1:39" ht="81">
      <c r="A42" s="49">
        <v>38</v>
      </c>
      <c r="B42" s="71" t="s">
        <v>307</v>
      </c>
      <c r="C42" s="49" t="s">
        <v>303</v>
      </c>
      <c r="D42" s="2" t="s">
        <v>304</v>
      </c>
      <c r="E42" s="48" t="s">
        <v>305</v>
      </c>
      <c r="F42" s="51">
        <v>500</v>
      </c>
      <c r="G42" s="51">
        <f>T42</f>
        <v>0</v>
      </c>
      <c r="H42" s="51">
        <f>SUM(P42:AA42)</f>
        <v>0</v>
      </c>
      <c r="I42" s="52">
        <f>F42-H42</f>
        <v>500</v>
      </c>
      <c r="J42" s="13" t="s">
        <v>306</v>
      </c>
      <c r="K42" s="28"/>
      <c r="L42" s="48"/>
      <c r="M42" s="46" t="s">
        <v>241</v>
      </c>
      <c r="N42" s="9"/>
      <c r="O42" s="20"/>
      <c r="P42" s="11"/>
      <c r="Q42" s="11"/>
      <c r="R42" s="11"/>
      <c r="S42" s="11"/>
      <c r="T42" s="11"/>
      <c r="U42" s="11"/>
      <c r="V42" s="11"/>
      <c r="W42" s="11"/>
      <c r="X42" s="11"/>
      <c r="Y42" s="11"/>
      <c r="Z42" s="11"/>
      <c r="AA42" s="11"/>
      <c r="AB42" s="45"/>
      <c r="AC42" s="45"/>
      <c r="AD42" s="45"/>
      <c r="AE42" s="45"/>
      <c r="AF42" s="45"/>
      <c r="AG42" s="45"/>
      <c r="AH42" s="45"/>
      <c r="AI42" s="45"/>
      <c r="AJ42" s="45"/>
      <c r="AK42" s="45"/>
      <c r="AL42" s="45"/>
      <c r="AM42" s="45"/>
    </row>
    <row r="43" spans="1:39" ht="113.25">
      <c r="A43" s="49">
        <v>39</v>
      </c>
      <c r="B43" s="68" t="s">
        <v>242</v>
      </c>
      <c r="C43" s="49" t="s">
        <v>238</v>
      </c>
      <c r="D43" s="2" t="s">
        <v>239</v>
      </c>
      <c r="E43" s="48" t="s">
        <v>240</v>
      </c>
      <c r="F43" s="51">
        <v>732740</v>
      </c>
      <c r="G43" s="51">
        <f t="shared" si="0"/>
        <v>0</v>
      </c>
      <c r="H43" s="51">
        <f t="shared" si="1"/>
        <v>732740</v>
      </c>
      <c r="I43" s="52">
        <f t="shared" si="2"/>
        <v>0</v>
      </c>
      <c r="J43" s="13">
        <v>1100731</v>
      </c>
      <c r="K43" s="28"/>
      <c r="L43" s="48"/>
      <c r="M43" s="46" t="s">
        <v>241</v>
      </c>
      <c r="N43" s="9"/>
      <c r="O43" s="20"/>
      <c r="P43" s="11"/>
      <c r="Q43" s="11"/>
      <c r="R43" s="11"/>
      <c r="S43" s="11">
        <v>732740</v>
      </c>
      <c r="T43" s="11"/>
      <c r="U43" s="11"/>
      <c r="V43" s="11"/>
      <c r="W43" s="11"/>
      <c r="X43" s="11"/>
      <c r="Y43" s="11"/>
      <c r="Z43" s="11"/>
      <c r="AA43" s="11"/>
      <c r="AB43" s="45"/>
      <c r="AC43" s="45"/>
      <c r="AD43" s="45"/>
      <c r="AE43" s="45"/>
      <c r="AF43" s="45"/>
      <c r="AG43" s="45"/>
      <c r="AH43" s="45"/>
      <c r="AI43" s="45"/>
      <c r="AJ43" s="45"/>
      <c r="AK43" s="45"/>
      <c r="AL43" s="45"/>
      <c r="AM43" s="45"/>
    </row>
    <row r="44" spans="1:39" ht="129">
      <c r="A44" s="49">
        <v>40</v>
      </c>
      <c r="B44" s="66" t="s">
        <v>250</v>
      </c>
      <c r="C44" s="49" t="s">
        <v>221</v>
      </c>
      <c r="D44" s="2" t="s">
        <v>222</v>
      </c>
      <c r="E44" s="48" t="s">
        <v>223</v>
      </c>
      <c r="F44" s="51">
        <v>9695</v>
      </c>
      <c r="G44" s="51">
        <f t="shared" si="0"/>
        <v>9695</v>
      </c>
      <c r="H44" s="51">
        <f t="shared" si="1"/>
        <v>9695</v>
      </c>
      <c r="I44" s="52">
        <f t="shared" si="2"/>
        <v>0</v>
      </c>
      <c r="J44" s="13"/>
      <c r="K44" s="28"/>
      <c r="L44" s="48"/>
      <c r="M44" s="46" t="s">
        <v>47</v>
      </c>
      <c r="N44" s="9"/>
      <c r="O44" s="20"/>
      <c r="P44" s="11"/>
      <c r="Q44" s="11"/>
      <c r="R44" s="11"/>
      <c r="S44" s="11"/>
      <c r="T44" s="11">
        <v>9695</v>
      </c>
      <c r="U44" s="11"/>
      <c r="V44" s="11"/>
      <c r="W44" s="11"/>
      <c r="X44" s="11"/>
      <c r="Y44" s="11"/>
      <c r="Z44" s="11"/>
      <c r="AA44" s="11"/>
      <c r="AB44" s="45"/>
      <c r="AC44" s="45"/>
      <c r="AD44" s="45"/>
      <c r="AE44" s="45"/>
      <c r="AF44" s="45"/>
      <c r="AG44" s="45"/>
      <c r="AH44" s="45"/>
      <c r="AI44" s="45"/>
      <c r="AJ44" s="45"/>
      <c r="AK44" s="45"/>
      <c r="AL44" s="45"/>
      <c r="AM44" s="45"/>
    </row>
    <row r="45" spans="1:39" ht="177.75">
      <c r="A45" s="49">
        <v>41</v>
      </c>
      <c r="B45" s="66" t="s">
        <v>251</v>
      </c>
      <c r="C45" s="49" t="s">
        <v>224</v>
      </c>
      <c r="D45" s="2" t="s">
        <v>227</v>
      </c>
      <c r="E45" s="48" t="s">
        <v>226</v>
      </c>
      <c r="F45" s="51">
        <v>6000</v>
      </c>
      <c r="G45" s="51">
        <f t="shared" si="0"/>
        <v>0</v>
      </c>
      <c r="H45" s="51">
        <f t="shared" si="1"/>
        <v>0</v>
      </c>
      <c r="I45" s="52">
        <f t="shared" si="2"/>
        <v>6000</v>
      </c>
      <c r="J45" s="13">
        <v>11007</v>
      </c>
      <c r="K45" s="28"/>
      <c r="L45" s="48"/>
      <c r="M45" s="46" t="s">
        <v>225</v>
      </c>
      <c r="N45" s="9"/>
      <c r="O45" s="20"/>
      <c r="P45" s="11"/>
      <c r="Q45" s="11"/>
      <c r="R45" s="11"/>
      <c r="S45" s="11"/>
      <c r="T45" s="11"/>
      <c r="U45" s="11"/>
      <c r="V45" s="11"/>
      <c r="W45" s="11"/>
      <c r="X45" s="11"/>
      <c r="Y45" s="11"/>
      <c r="Z45" s="11"/>
      <c r="AA45" s="11"/>
      <c r="AB45" s="45"/>
      <c r="AC45" s="45"/>
      <c r="AD45" s="45"/>
      <c r="AE45" s="45"/>
      <c r="AF45" s="45"/>
      <c r="AG45" s="45"/>
      <c r="AH45" s="45"/>
      <c r="AI45" s="45"/>
      <c r="AJ45" s="45"/>
      <c r="AK45" s="45"/>
      <c r="AL45" s="45"/>
      <c r="AM45" s="45"/>
    </row>
    <row r="46" spans="1:39" ht="162">
      <c r="A46" s="49">
        <v>42</v>
      </c>
      <c r="B46" s="66" t="s">
        <v>313</v>
      </c>
      <c r="C46" s="49" t="s">
        <v>308</v>
      </c>
      <c r="D46" s="2" t="s">
        <v>309</v>
      </c>
      <c r="E46" s="48" t="s">
        <v>310</v>
      </c>
      <c r="F46" s="51">
        <v>100000</v>
      </c>
      <c r="G46" s="51">
        <f>T46</f>
        <v>0</v>
      </c>
      <c r="H46" s="51">
        <f>SUM(P46:AA46)</f>
        <v>0</v>
      </c>
      <c r="I46" s="52">
        <f>F46-H46</f>
        <v>100000</v>
      </c>
      <c r="J46" s="13" t="s">
        <v>312</v>
      </c>
      <c r="K46" s="28"/>
      <c r="L46" s="48"/>
      <c r="M46" s="46" t="s">
        <v>311</v>
      </c>
      <c r="N46" s="9"/>
      <c r="O46" s="20"/>
      <c r="P46" s="11"/>
      <c r="Q46" s="11"/>
      <c r="R46" s="11"/>
      <c r="S46" s="11"/>
      <c r="T46" s="11"/>
      <c r="U46" s="11"/>
      <c r="V46" s="11"/>
      <c r="W46" s="11"/>
      <c r="X46" s="11"/>
      <c r="Y46" s="11"/>
      <c r="Z46" s="11"/>
      <c r="AA46" s="11"/>
      <c r="AB46" s="45"/>
      <c r="AC46" s="45"/>
      <c r="AD46" s="45"/>
      <c r="AE46" s="45"/>
      <c r="AF46" s="45"/>
      <c r="AG46" s="45"/>
      <c r="AH46" s="45"/>
      <c r="AI46" s="45"/>
      <c r="AJ46" s="45"/>
      <c r="AK46" s="45"/>
      <c r="AL46" s="45"/>
      <c r="AM46" s="45"/>
    </row>
    <row r="47" spans="1:39" ht="145.5">
      <c r="A47" s="49">
        <v>43</v>
      </c>
      <c r="B47" s="68" t="s">
        <v>191</v>
      </c>
      <c r="C47" s="49" t="s">
        <v>187</v>
      </c>
      <c r="D47" s="2" t="s">
        <v>192</v>
      </c>
      <c r="E47" s="48" t="s">
        <v>190</v>
      </c>
      <c r="F47" s="51">
        <v>35577</v>
      </c>
      <c r="G47" s="51">
        <f t="shared" si="0"/>
        <v>0</v>
      </c>
      <c r="H47" s="51">
        <f t="shared" si="1"/>
        <v>0</v>
      </c>
      <c r="I47" s="52">
        <f t="shared" si="2"/>
        <v>35577</v>
      </c>
      <c r="J47" s="13" t="s">
        <v>189</v>
      </c>
      <c r="K47" s="28"/>
      <c r="L47" s="48"/>
      <c r="M47" s="46" t="s">
        <v>188</v>
      </c>
      <c r="N47" s="9"/>
      <c r="O47" s="20"/>
      <c r="P47" s="11"/>
      <c r="Q47" s="11"/>
      <c r="R47" s="11"/>
      <c r="S47" s="11"/>
      <c r="T47" s="11"/>
      <c r="U47" s="11"/>
      <c r="V47" s="11"/>
      <c r="W47" s="11"/>
      <c r="X47" s="11"/>
      <c r="Y47" s="11"/>
      <c r="Z47" s="11"/>
      <c r="AA47" s="11"/>
      <c r="AB47" s="45"/>
      <c r="AC47" s="45"/>
      <c r="AD47" s="45"/>
      <c r="AE47" s="45"/>
      <c r="AF47" s="45"/>
      <c r="AG47" s="45"/>
      <c r="AH47" s="45"/>
      <c r="AI47" s="45"/>
      <c r="AJ47" s="45"/>
      <c r="AK47" s="45"/>
      <c r="AL47" s="45"/>
      <c r="AM47" s="45"/>
    </row>
    <row r="48" spans="1:27" s="40" customFormat="1" ht="177.75">
      <c r="A48" s="49">
        <v>44</v>
      </c>
      <c r="B48" s="50" t="s">
        <v>115</v>
      </c>
      <c r="C48" s="23" t="s">
        <v>111</v>
      </c>
      <c r="D48" s="24" t="s">
        <v>112</v>
      </c>
      <c r="E48" s="22" t="s">
        <v>113</v>
      </c>
      <c r="F48" s="53">
        <v>40041</v>
      </c>
      <c r="G48" s="51">
        <f t="shared" si="0"/>
        <v>0</v>
      </c>
      <c r="H48" s="51">
        <f t="shared" si="1"/>
        <v>5800</v>
      </c>
      <c r="I48" s="52">
        <f t="shared" si="2"/>
        <v>34241</v>
      </c>
      <c r="J48" s="32" t="s">
        <v>114</v>
      </c>
      <c r="K48" s="29"/>
      <c r="L48" s="48" t="s">
        <v>151</v>
      </c>
      <c r="M48" s="39" t="s">
        <v>51</v>
      </c>
      <c r="N48" s="25"/>
      <c r="O48" s="26"/>
      <c r="P48" s="27"/>
      <c r="Q48" s="27"/>
      <c r="R48" s="27">
        <v>5800</v>
      </c>
      <c r="S48" s="27"/>
      <c r="T48" s="27"/>
      <c r="U48" s="27"/>
      <c r="V48" s="27"/>
      <c r="W48" s="27"/>
      <c r="X48" s="27"/>
      <c r="Y48" s="27"/>
      <c r="Z48" s="27"/>
      <c r="AA48" s="27"/>
    </row>
    <row r="49" spans="1:27" s="40" customFormat="1" ht="275.25">
      <c r="A49" s="49">
        <v>45</v>
      </c>
      <c r="B49" s="50" t="s">
        <v>204</v>
      </c>
      <c r="C49" s="23" t="s">
        <v>200</v>
      </c>
      <c r="D49" s="24" t="s">
        <v>201</v>
      </c>
      <c r="E49" s="22" t="s">
        <v>202</v>
      </c>
      <c r="F49" s="53">
        <v>595300</v>
      </c>
      <c r="G49" s="51">
        <f t="shared" si="0"/>
        <v>70118</v>
      </c>
      <c r="H49" s="51">
        <f t="shared" si="1"/>
        <v>502367</v>
      </c>
      <c r="I49" s="52">
        <f t="shared" si="2"/>
        <v>92933</v>
      </c>
      <c r="J49" s="54">
        <v>1100820</v>
      </c>
      <c r="K49" s="29"/>
      <c r="L49" s="48"/>
      <c r="M49" s="39" t="s">
        <v>51</v>
      </c>
      <c r="N49" s="25"/>
      <c r="O49" s="26"/>
      <c r="P49" s="27"/>
      <c r="Q49" s="27"/>
      <c r="R49" s="27">
        <v>362131</v>
      </c>
      <c r="S49" s="27">
        <v>70118</v>
      </c>
      <c r="T49" s="27">
        <v>70118</v>
      </c>
      <c r="U49" s="27"/>
      <c r="V49" s="27"/>
      <c r="W49" s="27"/>
      <c r="X49" s="27"/>
      <c r="Y49" s="27"/>
      <c r="Z49" s="27"/>
      <c r="AA49" s="27"/>
    </row>
    <row r="50" spans="1:27" s="40" customFormat="1" ht="145.5">
      <c r="A50" s="49">
        <v>46</v>
      </c>
      <c r="B50" s="50" t="s">
        <v>323</v>
      </c>
      <c r="C50" s="23" t="s">
        <v>319</v>
      </c>
      <c r="D50" s="24" t="s">
        <v>320</v>
      </c>
      <c r="E50" s="22" t="s">
        <v>321</v>
      </c>
      <c r="F50" s="53">
        <v>10000</v>
      </c>
      <c r="G50" s="51">
        <f>T50</f>
        <v>10000</v>
      </c>
      <c r="H50" s="51">
        <f>SUM(P50:AA50)</f>
        <v>10000</v>
      </c>
      <c r="I50" s="52">
        <f>F50-H50</f>
        <v>0</v>
      </c>
      <c r="J50" s="54" t="s">
        <v>322</v>
      </c>
      <c r="K50" s="29">
        <v>44342</v>
      </c>
      <c r="L50" s="48"/>
      <c r="M50" s="39" t="s">
        <v>51</v>
      </c>
      <c r="N50" s="25"/>
      <c r="O50" s="26"/>
      <c r="P50" s="27"/>
      <c r="Q50" s="27"/>
      <c r="R50" s="27"/>
      <c r="S50" s="27"/>
      <c r="T50" s="27">
        <v>10000</v>
      </c>
      <c r="U50" s="27"/>
      <c r="V50" s="27"/>
      <c r="W50" s="27"/>
      <c r="X50" s="27"/>
      <c r="Y50" s="27"/>
      <c r="Z50" s="27"/>
      <c r="AA50" s="27"/>
    </row>
    <row r="51" spans="1:27" s="40" customFormat="1" ht="113.25">
      <c r="A51" s="49">
        <v>47</v>
      </c>
      <c r="B51" s="50" t="s">
        <v>252</v>
      </c>
      <c r="C51" s="23" t="s">
        <v>209</v>
      </c>
      <c r="D51" s="24" t="s">
        <v>211</v>
      </c>
      <c r="E51" s="22" t="s">
        <v>210</v>
      </c>
      <c r="F51" s="53">
        <v>7000</v>
      </c>
      <c r="G51" s="51">
        <f t="shared" si="0"/>
        <v>0</v>
      </c>
      <c r="H51" s="51">
        <f t="shared" si="1"/>
        <v>7000</v>
      </c>
      <c r="I51" s="52">
        <f t="shared" si="2"/>
        <v>0</v>
      </c>
      <c r="J51" s="54"/>
      <c r="K51" s="29"/>
      <c r="L51" s="48"/>
      <c r="M51" s="39" t="s">
        <v>45</v>
      </c>
      <c r="N51" s="25"/>
      <c r="O51" s="26"/>
      <c r="P51" s="27"/>
      <c r="Q51" s="27"/>
      <c r="R51" s="27"/>
      <c r="S51" s="27">
        <v>7000</v>
      </c>
      <c r="T51" s="27"/>
      <c r="U51" s="27"/>
      <c r="V51" s="27"/>
      <c r="W51" s="27"/>
      <c r="X51" s="27"/>
      <c r="Y51" s="27"/>
      <c r="Z51" s="27"/>
      <c r="AA51" s="27"/>
    </row>
    <row r="52" spans="1:27" s="40" customFormat="1" ht="32.25">
      <c r="A52" s="49">
        <v>48</v>
      </c>
      <c r="B52" s="95"/>
      <c r="C52" s="23" t="s">
        <v>292</v>
      </c>
      <c r="D52" s="24" t="s">
        <v>298</v>
      </c>
      <c r="E52" s="95" t="s">
        <v>293</v>
      </c>
      <c r="F52" s="53">
        <v>27827</v>
      </c>
      <c r="G52" s="51">
        <f>T52</f>
        <v>25927</v>
      </c>
      <c r="H52" s="51">
        <f>SUM(P52:AA52)</f>
        <v>25927</v>
      </c>
      <c r="I52" s="52">
        <f>F52-H52</f>
        <v>1900</v>
      </c>
      <c r="J52" s="54"/>
      <c r="K52" s="29"/>
      <c r="L52" s="48"/>
      <c r="M52" s="39" t="s">
        <v>188</v>
      </c>
      <c r="N52" s="25"/>
      <c r="O52" s="26"/>
      <c r="P52" s="27"/>
      <c r="Q52" s="27"/>
      <c r="R52" s="27"/>
      <c r="S52" s="27"/>
      <c r="T52" s="27">
        <v>25927</v>
      </c>
      <c r="U52" s="27"/>
      <c r="V52" s="27"/>
      <c r="W52" s="27"/>
      <c r="X52" s="27"/>
      <c r="Y52" s="27"/>
      <c r="Z52" s="27"/>
      <c r="AA52" s="27"/>
    </row>
    <row r="53" spans="1:27" s="40" customFormat="1" ht="48">
      <c r="A53" s="49">
        <v>49</v>
      </c>
      <c r="B53" s="96"/>
      <c r="C53" s="23" t="s">
        <v>292</v>
      </c>
      <c r="D53" s="24" t="s">
        <v>299</v>
      </c>
      <c r="E53" s="96"/>
      <c r="F53" s="53">
        <v>12627</v>
      </c>
      <c r="G53" s="51">
        <f>T53</f>
        <v>0</v>
      </c>
      <c r="H53" s="51">
        <f>SUM(P53:AA53)</f>
        <v>0</v>
      </c>
      <c r="I53" s="52">
        <f>F53-H53</f>
        <v>12627</v>
      </c>
      <c r="J53" s="54"/>
      <c r="K53" s="29"/>
      <c r="L53" s="48"/>
      <c r="M53" s="39" t="s">
        <v>188</v>
      </c>
      <c r="N53" s="25"/>
      <c r="O53" s="26"/>
      <c r="P53" s="27"/>
      <c r="Q53" s="27"/>
      <c r="R53" s="27"/>
      <c r="S53" s="27"/>
      <c r="T53" s="27"/>
      <c r="U53" s="27"/>
      <c r="V53" s="27"/>
      <c r="W53" s="27"/>
      <c r="X53" s="27"/>
      <c r="Y53" s="27"/>
      <c r="Z53" s="27"/>
      <c r="AA53" s="27"/>
    </row>
    <row r="54" spans="1:27" s="40" customFormat="1" ht="64.5">
      <c r="A54" s="49">
        <v>50</v>
      </c>
      <c r="B54" s="50" t="s">
        <v>297</v>
      </c>
      <c r="C54" s="23" t="s">
        <v>294</v>
      </c>
      <c r="D54" s="24" t="s">
        <v>295</v>
      </c>
      <c r="E54" s="22" t="s">
        <v>296</v>
      </c>
      <c r="F54" s="53">
        <v>10000</v>
      </c>
      <c r="G54" s="51">
        <f>T54</f>
        <v>0</v>
      </c>
      <c r="H54" s="51">
        <f>SUM(P54:AA54)</f>
        <v>0</v>
      </c>
      <c r="I54" s="52">
        <f>F54-H54</f>
        <v>10000</v>
      </c>
      <c r="J54" s="54"/>
      <c r="K54" s="29"/>
      <c r="L54" s="48"/>
      <c r="M54" s="39"/>
      <c r="N54" s="25"/>
      <c r="O54" s="26"/>
      <c r="P54" s="27"/>
      <c r="Q54" s="27"/>
      <c r="R54" s="27"/>
      <c r="S54" s="27"/>
      <c r="T54" s="27"/>
      <c r="U54" s="27"/>
      <c r="V54" s="27"/>
      <c r="W54" s="27"/>
      <c r="X54" s="27"/>
      <c r="Y54" s="27"/>
      <c r="Z54" s="27"/>
      <c r="AA54" s="27"/>
    </row>
    <row r="55" spans="1:27" s="40" customFormat="1" ht="64.5">
      <c r="A55" s="49">
        <v>51</v>
      </c>
      <c r="B55" s="50" t="s">
        <v>235</v>
      </c>
      <c r="C55" s="23" t="s">
        <v>231</v>
      </c>
      <c r="D55" s="24" t="s">
        <v>232</v>
      </c>
      <c r="E55" s="22" t="s">
        <v>233</v>
      </c>
      <c r="F55" s="53">
        <v>32675</v>
      </c>
      <c r="G55" s="51">
        <f t="shared" si="0"/>
        <v>0</v>
      </c>
      <c r="H55" s="51">
        <f t="shared" si="1"/>
        <v>0</v>
      </c>
      <c r="I55" s="52">
        <f t="shared" si="2"/>
        <v>32675</v>
      </c>
      <c r="J55" s="54"/>
      <c r="K55" s="29"/>
      <c r="L55" s="48"/>
      <c r="M55" s="39" t="s">
        <v>234</v>
      </c>
      <c r="N55" s="25"/>
      <c r="O55" s="26"/>
      <c r="P55" s="27"/>
      <c r="Q55" s="27"/>
      <c r="R55" s="27"/>
      <c r="S55" s="27"/>
      <c r="T55" s="27"/>
      <c r="U55" s="27"/>
      <c r="V55" s="27"/>
      <c r="W55" s="27"/>
      <c r="X55" s="27"/>
      <c r="Y55" s="27"/>
      <c r="Z55" s="27"/>
      <c r="AA55" s="27"/>
    </row>
    <row r="56" spans="1:27" s="40" customFormat="1" ht="81">
      <c r="A56" s="49">
        <v>52</v>
      </c>
      <c r="B56" s="50" t="s">
        <v>277</v>
      </c>
      <c r="C56" s="23" t="s">
        <v>274</v>
      </c>
      <c r="D56" s="24" t="s">
        <v>275</v>
      </c>
      <c r="E56" s="22" t="s">
        <v>276</v>
      </c>
      <c r="F56" s="53">
        <v>4000</v>
      </c>
      <c r="G56" s="51">
        <f>T56</f>
        <v>0</v>
      </c>
      <c r="H56" s="51">
        <f>SUM(P56:AA56)</f>
        <v>0</v>
      </c>
      <c r="I56" s="52">
        <f>F56-H56</f>
        <v>4000</v>
      </c>
      <c r="J56" s="54"/>
      <c r="K56" s="29"/>
      <c r="L56" s="48"/>
      <c r="M56" s="39" t="s">
        <v>234</v>
      </c>
      <c r="N56" s="25"/>
      <c r="O56" s="26"/>
      <c r="P56" s="27"/>
      <c r="Q56" s="27"/>
      <c r="R56" s="27"/>
      <c r="S56" s="27"/>
      <c r="T56" s="27"/>
      <c r="U56" s="27"/>
      <c r="V56" s="27"/>
      <c r="W56" s="27"/>
      <c r="X56" s="27"/>
      <c r="Y56" s="27"/>
      <c r="Z56" s="27"/>
      <c r="AA56" s="27"/>
    </row>
    <row r="57" spans="1:27" s="40" customFormat="1" ht="81">
      <c r="A57" s="49">
        <v>53</v>
      </c>
      <c r="B57" s="50" t="s">
        <v>332</v>
      </c>
      <c r="C57" s="23" t="s">
        <v>329</v>
      </c>
      <c r="D57" s="24" t="s">
        <v>330</v>
      </c>
      <c r="E57" s="22" t="s">
        <v>331</v>
      </c>
      <c r="F57" s="53">
        <v>2000</v>
      </c>
      <c r="G57" s="51">
        <f>T57</f>
        <v>0</v>
      </c>
      <c r="H57" s="51">
        <f>SUM(P57:AA57)</f>
        <v>0</v>
      </c>
      <c r="I57" s="52">
        <f>F57-H57</f>
        <v>2000</v>
      </c>
      <c r="J57" s="54"/>
      <c r="K57" s="29"/>
      <c r="L57" s="48"/>
      <c r="M57" s="39" t="s">
        <v>234</v>
      </c>
      <c r="N57" s="25"/>
      <c r="O57" s="26"/>
      <c r="P57" s="27"/>
      <c r="Q57" s="27"/>
      <c r="R57" s="27"/>
      <c r="S57" s="27"/>
      <c r="T57" s="27"/>
      <c r="U57" s="27"/>
      <c r="V57" s="27"/>
      <c r="W57" s="27"/>
      <c r="X57" s="27"/>
      <c r="Y57" s="27"/>
      <c r="Z57" s="27"/>
      <c r="AA57" s="27"/>
    </row>
    <row r="58" spans="1:27" s="40" customFormat="1" ht="64.5">
      <c r="A58" s="49">
        <v>54</v>
      </c>
      <c r="B58" s="50" t="s">
        <v>174</v>
      </c>
      <c r="C58" s="23" t="s">
        <v>170</v>
      </c>
      <c r="D58" s="24" t="s">
        <v>171</v>
      </c>
      <c r="E58" s="22" t="s">
        <v>173</v>
      </c>
      <c r="F58" s="53">
        <v>34689</v>
      </c>
      <c r="G58" s="51">
        <f t="shared" si="0"/>
        <v>26113</v>
      </c>
      <c r="H58" s="51">
        <f t="shared" si="1"/>
        <v>34689</v>
      </c>
      <c r="I58" s="52">
        <f t="shared" si="2"/>
        <v>0</v>
      </c>
      <c r="J58" s="32"/>
      <c r="K58" s="29">
        <v>44347</v>
      </c>
      <c r="L58" s="48"/>
      <c r="M58" s="39" t="s">
        <v>172</v>
      </c>
      <c r="N58" s="25"/>
      <c r="O58" s="26"/>
      <c r="P58" s="27"/>
      <c r="Q58" s="27">
        <v>6815</v>
      </c>
      <c r="R58" s="27">
        <v>1761</v>
      </c>
      <c r="S58" s="27"/>
      <c r="T58" s="27">
        <v>26113</v>
      </c>
      <c r="U58" s="27"/>
      <c r="V58" s="27"/>
      <c r="W58" s="27"/>
      <c r="X58" s="27"/>
      <c r="Y58" s="27"/>
      <c r="Z58" s="27"/>
      <c r="AA58" s="27"/>
    </row>
    <row r="59" spans="1:27" s="40" customFormat="1" ht="145.5">
      <c r="A59" s="49">
        <v>55</v>
      </c>
      <c r="B59" s="50" t="s">
        <v>290</v>
      </c>
      <c r="C59" s="23" t="s">
        <v>287</v>
      </c>
      <c r="D59" s="24" t="s">
        <v>289</v>
      </c>
      <c r="E59" s="22" t="s">
        <v>288</v>
      </c>
      <c r="F59" s="53">
        <v>45500</v>
      </c>
      <c r="G59" s="51">
        <f>T59</f>
        <v>36007</v>
      </c>
      <c r="H59" s="51">
        <f>SUM(P59:AA59)</f>
        <v>36007</v>
      </c>
      <c r="I59" s="52">
        <f>F59-H59</f>
        <v>9493</v>
      </c>
      <c r="J59" s="32" t="s">
        <v>291</v>
      </c>
      <c r="K59" s="29"/>
      <c r="L59" s="48"/>
      <c r="M59" s="39" t="s">
        <v>172</v>
      </c>
      <c r="N59" s="25"/>
      <c r="O59" s="26"/>
      <c r="P59" s="27"/>
      <c r="Q59" s="27"/>
      <c r="R59" s="27"/>
      <c r="S59" s="27"/>
      <c r="T59" s="27">
        <v>36007</v>
      </c>
      <c r="U59" s="27"/>
      <c r="V59" s="27"/>
      <c r="W59" s="27"/>
      <c r="X59" s="27"/>
      <c r="Y59" s="27"/>
      <c r="Z59" s="27"/>
      <c r="AA59" s="27"/>
    </row>
    <row r="60" spans="1:27" s="40" customFormat="1" ht="145.5">
      <c r="A60" s="49">
        <v>56</v>
      </c>
      <c r="B60" s="50" t="s">
        <v>218</v>
      </c>
      <c r="C60" s="23" t="s">
        <v>215</v>
      </c>
      <c r="D60" s="24" t="s">
        <v>216</v>
      </c>
      <c r="E60" s="22" t="s">
        <v>217</v>
      </c>
      <c r="F60" s="53">
        <v>1026200</v>
      </c>
      <c r="G60" s="51">
        <f t="shared" si="0"/>
        <v>106093</v>
      </c>
      <c r="H60" s="51">
        <f t="shared" si="1"/>
        <v>737276</v>
      </c>
      <c r="I60" s="52">
        <f t="shared" si="2"/>
        <v>288924</v>
      </c>
      <c r="J60" s="32"/>
      <c r="K60" s="29"/>
      <c r="L60" s="48"/>
      <c r="M60" s="39" t="s">
        <v>67</v>
      </c>
      <c r="N60" s="25"/>
      <c r="O60" s="26"/>
      <c r="P60" s="27"/>
      <c r="Q60" s="27"/>
      <c r="R60" s="27"/>
      <c r="S60" s="27">
        <v>631183</v>
      </c>
      <c r="T60" s="27">
        <v>106093</v>
      </c>
      <c r="U60" s="27"/>
      <c r="V60" s="27"/>
      <c r="W60" s="27"/>
      <c r="X60" s="27"/>
      <c r="Y60" s="27"/>
      <c r="Z60" s="27"/>
      <c r="AA60" s="27"/>
    </row>
    <row r="61" spans="1:27" s="40" customFormat="1" ht="81">
      <c r="A61" s="49">
        <v>57</v>
      </c>
      <c r="B61" s="50" t="s">
        <v>302</v>
      </c>
      <c r="C61" s="23" t="s">
        <v>215</v>
      </c>
      <c r="D61" s="24" t="s">
        <v>301</v>
      </c>
      <c r="E61" s="22" t="s">
        <v>300</v>
      </c>
      <c r="F61" s="53">
        <v>100000</v>
      </c>
      <c r="G61" s="51">
        <f>T61</f>
        <v>0</v>
      </c>
      <c r="H61" s="51">
        <f>SUM(P61:AA61)</f>
        <v>0</v>
      </c>
      <c r="I61" s="52">
        <f>F61-H61</f>
        <v>100000</v>
      </c>
      <c r="J61" s="32"/>
      <c r="K61" s="29"/>
      <c r="L61" s="48"/>
      <c r="M61" s="39" t="s">
        <v>67</v>
      </c>
      <c r="N61" s="25"/>
      <c r="O61" s="26"/>
      <c r="P61" s="27"/>
      <c r="Q61" s="27"/>
      <c r="R61" s="27"/>
      <c r="S61" s="27"/>
      <c r="T61" s="27"/>
      <c r="U61" s="27"/>
      <c r="V61" s="27"/>
      <c r="W61" s="27"/>
      <c r="X61" s="27"/>
      <c r="Y61" s="27"/>
      <c r="Z61" s="27"/>
      <c r="AA61" s="27"/>
    </row>
    <row r="62" spans="1:27" s="40" customFormat="1" ht="96.75">
      <c r="A62" s="49">
        <v>58</v>
      </c>
      <c r="B62" s="50" t="s">
        <v>328</v>
      </c>
      <c r="C62" s="23" t="s">
        <v>324</v>
      </c>
      <c r="D62" s="24" t="s">
        <v>325</v>
      </c>
      <c r="E62" s="22" t="s">
        <v>326</v>
      </c>
      <c r="F62" s="53">
        <v>5966380</v>
      </c>
      <c r="G62" s="51">
        <f>T62</f>
        <v>5966380</v>
      </c>
      <c r="H62" s="51">
        <f>SUM(P62:AA62)</f>
        <v>5966380</v>
      </c>
      <c r="I62" s="52">
        <f>F62-H62</f>
        <v>0</v>
      </c>
      <c r="J62" s="32"/>
      <c r="K62" s="29"/>
      <c r="L62" s="48"/>
      <c r="M62" s="39" t="s">
        <v>327</v>
      </c>
      <c r="N62" s="25"/>
      <c r="O62" s="26"/>
      <c r="P62" s="27"/>
      <c r="Q62" s="27"/>
      <c r="R62" s="27"/>
      <c r="S62" s="27"/>
      <c r="T62" s="27">
        <v>5966380</v>
      </c>
      <c r="U62" s="27"/>
      <c r="V62" s="27"/>
      <c r="W62" s="27"/>
      <c r="X62" s="27"/>
      <c r="Y62" s="27"/>
      <c r="Z62" s="27"/>
      <c r="AA62" s="27"/>
    </row>
    <row r="63" spans="1:27" s="37" customFormat="1" ht="24.75" customHeight="1">
      <c r="A63" s="14"/>
      <c r="B63" s="15" t="s">
        <v>1</v>
      </c>
      <c r="C63" s="16"/>
      <c r="D63" s="17"/>
      <c r="E63" s="17"/>
      <c r="F63" s="18">
        <f>SUM(F5:F62)</f>
        <v>18921296</v>
      </c>
      <c r="G63" s="18">
        <f>SUM(G5:G62)</f>
        <v>7374956</v>
      </c>
      <c r="H63" s="18">
        <f>SUM(H5:H62)</f>
        <v>16789380</v>
      </c>
      <c r="I63" s="18">
        <f>SUM(I5:I62)</f>
        <v>2131916</v>
      </c>
      <c r="J63" s="19"/>
      <c r="K63" s="30"/>
      <c r="L63" s="41"/>
      <c r="M63" s="47"/>
      <c r="N63" s="33"/>
      <c r="O63" s="21"/>
      <c r="P63" s="12"/>
      <c r="Q63" s="12"/>
      <c r="R63" s="12"/>
      <c r="S63" s="12"/>
      <c r="T63" s="12"/>
      <c r="U63" s="12"/>
      <c r="V63" s="12"/>
      <c r="W63" s="12"/>
      <c r="X63" s="12"/>
      <c r="Y63" s="12"/>
      <c r="Z63" s="12"/>
      <c r="AA63" s="12"/>
    </row>
    <row r="64" spans="1:10" ht="6" customHeight="1">
      <c r="A64" s="3"/>
      <c r="B64" s="4"/>
      <c r="C64" s="5"/>
      <c r="D64" s="42"/>
      <c r="E64" s="4"/>
      <c r="F64" s="4"/>
      <c r="G64" s="4"/>
      <c r="H64" s="4"/>
      <c r="I64" s="4"/>
      <c r="J64" s="5"/>
    </row>
    <row r="65" spans="1:7" ht="15.75" hidden="1">
      <c r="A65" s="97" t="s">
        <v>52</v>
      </c>
      <c r="B65" s="97"/>
      <c r="C65" s="97"/>
      <c r="D65" s="97"/>
      <c r="E65" s="97"/>
      <c r="F65" s="97"/>
      <c r="G65" s="97"/>
    </row>
    <row r="66" spans="1:7" ht="15.75" hidden="1">
      <c r="A66" s="98" t="s">
        <v>53</v>
      </c>
      <c r="B66" s="98"/>
      <c r="C66" s="98"/>
      <c r="D66" s="98"/>
      <c r="E66" s="98"/>
      <c r="F66" s="98"/>
      <c r="G66" s="98"/>
    </row>
    <row r="67" spans="1:7" ht="15.75" hidden="1">
      <c r="A67" s="87" t="s">
        <v>54</v>
      </c>
      <c r="B67" s="87"/>
      <c r="C67" s="87"/>
      <c r="D67" s="87"/>
      <c r="E67" s="87"/>
      <c r="F67" s="87"/>
      <c r="G67" s="87"/>
    </row>
    <row r="68" spans="1:27" s="6" customFormat="1" ht="15.75" hidden="1">
      <c r="A68" s="87" t="s">
        <v>55</v>
      </c>
      <c r="B68" s="87"/>
      <c r="C68" s="87"/>
      <c r="D68" s="87"/>
      <c r="E68" s="87"/>
      <c r="F68" s="87"/>
      <c r="G68" s="87"/>
      <c r="J68" s="8"/>
      <c r="K68" s="31"/>
      <c r="L68" s="38"/>
      <c r="M68" s="43"/>
      <c r="N68" s="43"/>
      <c r="O68" s="44"/>
      <c r="P68" s="45"/>
      <c r="Q68" s="45"/>
      <c r="R68" s="45"/>
      <c r="S68" s="45"/>
      <c r="T68" s="45"/>
      <c r="U68" s="45"/>
      <c r="V68" s="45"/>
      <c r="W68" s="45"/>
      <c r="X68" s="45"/>
      <c r="Y68" s="45"/>
      <c r="Z68" s="45"/>
      <c r="AA68" s="45"/>
    </row>
    <row r="69" spans="1:27" s="6" customFormat="1" ht="19.5">
      <c r="A69" s="91" t="s">
        <v>56</v>
      </c>
      <c r="B69" s="91"/>
      <c r="C69" s="91"/>
      <c r="D69" s="7"/>
      <c r="E69" s="92" t="s">
        <v>57</v>
      </c>
      <c r="F69" s="92"/>
      <c r="G69" s="92"/>
      <c r="J69" s="8"/>
      <c r="K69" s="31"/>
      <c r="L69" s="38"/>
      <c r="M69" s="43"/>
      <c r="N69" s="43"/>
      <c r="O69" s="44"/>
      <c r="P69" s="45"/>
      <c r="Q69" s="45"/>
      <c r="R69" s="45"/>
      <c r="S69" s="45"/>
      <c r="T69" s="45"/>
      <c r="U69" s="45"/>
      <c r="V69" s="45"/>
      <c r="W69" s="45"/>
      <c r="X69" s="45"/>
      <c r="Y69" s="45"/>
      <c r="Z69" s="45"/>
      <c r="AA69" s="45"/>
    </row>
  </sheetData>
  <sheetProtection/>
  <autoFilter ref="A4:AA63"/>
  <mergeCells count="29">
    <mergeCell ref="A66:G66"/>
    <mergeCell ref="O3:O4"/>
    <mergeCell ref="A67:G67"/>
    <mergeCell ref="A68:G68"/>
    <mergeCell ref="A69:C69"/>
    <mergeCell ref="E69:G69"/>
    <mergeCell ref="N3:N4"/>
    <mergeCell ref="B26:B29"/>
    <mergeCell ref="E52:E53"/>
    <mergeCell ref="B52:B53"/>
    <mergeCell ref="P3:AA3"/>
    <mergeCell ref="B13:B14"/>
    <mergeCell ref="B15:B16"/>
    <mergeCell ref="E15:E16"/>
    <mergeCell ref="A65:G65"/>
    <mergeCell ref="I3:I4"/>
    <mergeCell ref="J3:J4"/>
    <mergeCell ref="K3:K4"/>
    <mergeCell ref="L3:L4"/>
    <mergeCell ref="M3:M4"/>
    <mergeCell ref="A1:L1"/>
    <mergeCell ref="A2:L2"/>
    <mergeCell ref="A3:A4"/>
    <mergeCell ref="B3:B4"/>
    <mergeCell ref="C3:C4"/>
    <mergeCell ref="D3:D4"/>
    <mergeCell ref="E3:E4"/>
    <mergeCell ref="F3:F4"/>
    <mergeCell ref="G3:H3"/>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2" max="11" man="1"/>
  </rowBreaks>
</worksheet>
</file>

<file path=xl/worksheets/sheet9.xml><?xml version="1.0" encoding="utf-8"?>
<worksheet xmlns="http://schemas.openxmlformats.org/spreadsheetml/2006/main" xmlns:r="http://schemas.openxmlformats.org/officeDocument/2006/relationships">
  <sheetPr>
    <pageSetUpPr fitToPage="1"/>
  </sheetPr>
  <dimension ref="A1:AM49"/>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21" sqref="D2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19" width="10.50390625" style="45" bestFit="1"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75">
      <c r="A1" s="105" t="s">
        <v>2</v>
      </c>
      <c r="B1" s="105"/>
      <c r="C1" s="105"/>
      <c r="D1" s="105"/>
      <c r="E1" s="105"/>
      <c r="F1" s="105"/>
      <c r="G1" s="105"/>
      <c r="H1" s="105"/>
      <c r="I1" s="105"/>
      <c r="J1" s="105"/>
      <c r="K1" s="105"/>
      <c r="L1" s="105"/>
      <c r="M1" s="34"/>
      <c r="N1" s="34"/>
      <c r="O1" s="35"/>
      <c r="P1" s="36"/>
      <c r="Q1" s="36"/>
      <c r="R1" s="36"/>
      <c r="S1" s="36"/>
      <c r="T1" s="36"/>
      <c r="U1" s="36"/>
      <c r="V1" s="36"/>
      <c r="W1" s="36"/>
      <c r="X1" s="36"/>
      <c r="Y1" s="36"/>
      <c r="Z1" s="36"/>
      <c r="AA1" s="36"/>
    </row>
    <row r="2" spans="1:27" s="37" customFormat="1" ht="19.5">
      <c r="A2" s="106" t="s">
        <v>207</v>
      </c>
      <c r="B2" s="106"/>
      <c r="C2" s="106"/>
      <c r="D2" s="106"/>
      <c r="E2" s="106"/>
      <c r="F2" s="106"/>
      <c r="G2" s="106"/>
      <c r="H2" s="106"/>
      <c r="I2" s="106"/>
      <c r="J2" s="106"/>
      <c r="K2" s="106"/>
      <c r="L2" s="106"/>
      <c r="M2" s="34"/>
      <c r="N2" s="34"/>
      <c r="O2" s="35"/>
      <c r="P2" s="36"/>
      <c r="Q2" s="36"/>
      <c r="R2" s="36"/>
      <c r="S2" s="36"/>
      <c r="T2" s="36"/>
      <c r="U2" s="36"/>
      <c r="V2" s="36"/>
      <c r="W2" s="36"/>
      <c r="X2" s="36"/>
      <c r="Y2" s="36"/>
      <c r="Z2" s="36"/>
      <c r="AA2" s="36"/>
    </row>
    <row r="3" spans="1:27" s="37" customFormat="1" ht="15.75">
      <c r="A3" s="107" t="s">
        <v>29</v>
      </c>
      <c r="B3" s="89" t="s">
        <v>3</v>
      </c>
      <c r="C3" s="89" t="s">
        <v>30</v>
      </c>
      <c r="D3" s="89" t="s">
        <v>4</v>
      </c>
      <c r="E3" s="89" t="s">
        <v>5</v>
      </c>
      <c r="F3" s="89" t="s">
        <v>6</v>
      </c>
      <c r="G3" s="89" t="s">
        <v>0</v>
      </c>
      <c r="H3" s="89"/>
      <c r="I3" s="89" t="s">
        <v>7</v>
      </c>
      <c r="J3" s="89" t="s">
        <v>11</v>
      </c>
      <c r="K3" s="88" t="s">
        <v>12</v>
      </c>
      <c r="L3" s="89" t="s">
        <v>8</v>
      </c>
      <c r="M3" s="90" t="s">
        <v>13</v>
      </c>
      <c r="N3" s="89" t="s">
        <v>28</v>
      </c>
      <c r="O3" s="89" t="s">
        <v>25</v>
      </c>
      <c r="P3" s="89" t="s">
        <v>26</v>
      </c>
      <c r="Q3" s="89"/>
      <c r="R3" s="89"/>
      <c r="S3" s="89"/>
      <c r="T3" s="89"/>
      <c r="U3" s="89"/>
      <c r="V3" s="89"/>
      <c r="W3" s="89"/>
      <c r="X3" s="89"/>
      <c r="Y3" s="89"/>
      <c r="Z3" s="89"/>
      <c r="AA3" s="89"/>
    </row>
    <row r="4" spans="1:39" s="37" customFormat="1" ht="32.25">
      <c r="A4" s="108"/>
      <c r="B4" s="89"/>
      <c r="C4" s="89"/>
      <c r="D4" s="89"/>
      <c r="E4" s="89"/>
      <c r="F4" s="89"/>
      <c r="G4" s="1" t="s">
        <v>9</v>
      </c>
      <c r="H4" s="1" t="s">
        <v>10</v>
      </c>
      <c r="I4" s="89"/>
      <c r="J4" s="89"/>
      <c r="K4" s="88"/>
      <c r="L4" s="89"/>
      <c r="M4" s="90"/>
      <c r="N4" s="89"/>
      <c r="O4" s="89"/>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1">
      <c r="A5" s="49">
        <v>1</v>
      </c>
      <c r="B5" s="48" t="s">
        <v>72</v>
      </c>
      <c r="C5" s="49" t="s">
        <v>69</v>
      </c>
      <c r="D5" s="2" t="s">
        <v>70</v>
      </c>
      <c r="E5" s="48" t="s">
        <v>73</v>
      </c>
      <c r="F5" s="51">
        <v>20362</v>
      </c>
      <c r="G5" s="51">
        <f>S5</f>
        <v>1470</v>
      </c>
      <c r="H5" s="51">
        <f>SUM(P5:AA5)</f>
        <v>2205</v>
      </c>
      <c r="I5" s="52">
        <f>F5-H5</f>
        <v>18157</v>
      </c>
      <c r="J5" s="49" t="s">
        <v>71</v>
      </c>
      <c r="K5" s="28"/>
      <c r="L5" s="48" t="s">
        <v>137</v>
      </c>
      <c r="M5" s="46" t="s">
        <v>43</v>
      </c>
      <c r="N5" s="32"/>
      <c r="O5" s="20"/>
      <c r="P5" s="11">
        <v>735</v>
      </c>
      <c r="Q5" s="11"/>
      <c r="R5" s="11"/>
      <c r="S5" s="11">
        <v>1470</v>
      </c>
      <c r="T5" s="11"/>
      <c r="U5" s="11"/>
      <c r="V5" s="11"/>
      <c r="W5" s="11"/>
      <c r="X5" s="11"/>
      <c r="Y5" s="11"/>
      <c r="Z5" s="11"/>
      <c r="AA5" s="11"/>
    </row>
    <row r="6" spans="1:27" ht="96.75">
      <c r="A6" s="49">
        <v>2</v>
      </c>
      <c r="B6" s="48" t="s">
        <v>81</v>
      </c>
      <c r="C6" s="49" t="s">
        <v>77</v>
      </c>
      <c r="D6" s="2" t="s">
        <v>80</v>
      </c>
      <c r="E6" s="48" t="s">
        <v>78</v>
      </c>
      <c r="F6" s="51">
        <v>30630</v>
      </c>
      <c r="G6" s="51">
        <f aca="true" t="shared" si="0" ref="G6:G41">S6</f>
        <v>0</v>
      </c>
      <c r="H6" s="51">
        <f aca="true" t="shared" si="1" ref="H6:H41">SUM(P6:AA6)</f>
        <v>21945</v>
      </c>
      <c r="I6" s="52">
        <f aca="true" t="shared" si="2" ref="I6:I41">F6-H6</f>
        <v>8685</v>
      </c>
      <c r="J6" s="49" t="s">
        <v>79</v>
      </c>
      <c r="K6" s="28"/>
      <c r="L6" s="48" t="s">
        <v>138</v>
      </c>
      <c r="M6" s="46" t="s">
        <v>44</v>
      </c>
      <c r="N6" s="32"/>
      <c r="O6" s="20"/>
      <c r="P6" s="11">
        <v>21945</v>
      </c>
      <c r="Q6" s="11"/>
      <c r="R6" s="11"/>
      <c r="S6" s="11"/>
      <c r="T6" s="11"/>
      <c r="U6" s="11"/>
      <c r="V6" s="11"/>
      <c r="W6" s="11"/>
      <c r="X6" s="11"/>
      <c r="Y6" s="11"/>
      <c r="Z6" s="11"/>
      <c r="AA6" s="11"/>
    </row>
    <row r="7" spans="1:27" ht="48">
      <c r="A7" s="49">
        <v>3</v>
      </c>
      <c r="B7" s="48" t="s">
        <v>177</v>
      </c>
      <c r="C7" s="49" t="s">
        <v>175</v>
      </c>
      <c r="D7" s="2" t="s">
        <v>176</v>
      </c>
      <c r="E7" s="48" t="s">
        <v>178</v>
      </c>
      <c r="F7" s="51">
        <v>3000</v>
      </c>
      <c r="G7" s="51">
        <f t="shared" si="0"/>
        <v>0</v>
      </c>
      <c r="H7" s="51">
        <f t="shared" si="1"/>
        <v>3000</v>
      </c>
      <c r="I7" s="52">
        <f t="shared" si="2"/>
        <v>0</v>
      </c>
      <c r="J7" s="49" t="s">
        <v>79</v>
      </c>
      <c r="K7" s="28">
        <v>44258</v>
      </c>
      <c r="L7" s="48"/>
      <c r="M7" s="46" t="s">
        <v>45</v>
      </c>
      <c r="N7" s="32"/>
      <c r="O7" s="20"/>
      <c r="P7" s="11"/>
      <c r="Q7" s="11">
        <v>3000</v>
      </c>
      <c r="R7" s="11"/>
      <c r="S7" s="11"/>
      <c r="T7" s="11"/>
      <c r="U7" s="11"/>
      <c r="V7" s="11"/>
      <c r="W7" s="11"/>
      <c r="X7" s="11"/>
      <c r="Y7" s="11"/>
      <c r="Z7" s="11"/>
      <c r="AA7" s="11"/>
    </row>
    <row r="8" spans="1:27" ht="129">
      <c r="A8" s="49">
        <v>4</v>
      </c>
      <c r="B8" s="48" t="s">
        <v>86</v>
      </c>
      <c r="C8" s="49" t="s">
        <v>82</v>
      </c>
      <c r="D8" s="2" t="s">
        <v>83</v>
      </c>
      <c r="E8" s="48" t="s">
        <v>85</v>
      </c>
      <c r="F8" s="51">
        <v>10000</v>
      </c>
      <c r="G8" s="51">
        <f t="shared" si="0"/>
        <v>0</v>
      </c>
      <c r="H8" s="51">
        <f t="shared" si="1"/>
        <v>0</v>
      </c>
      <c r="I8" s="52">
        <f t="shared" si="2"/>
        <v>10000</v>
      </c>
      <c r="J8" s="49" t="s">
        <v>84</v>
      </c>
      <c r="K8" s="28"/>
      <c r="L8" s="48" t="s">
        <v>139</v>
      </c>
      <c r="M8" s="46" t="s">
        <v>46</v>
      </c>
      <c r="N8" s="32"/>
      <c r="O8" s="20"/>
      <c r="P8" s="11"/>
      <c r="Q8" s="11"/>
      <c r="R8" s="11"/>
      <c r="S8" s="11"/>
      <c r="T8" s="11"/>
      <c r="U8" s="11"/>
      <c r="V8" s="11"/>
      <c r="W8" s="11"/>
      <c r="X8" s="11"/>
      <c r="Y8" s="11"/>
      <c r="Z8" s="11"/>
      <c r="AA8" s="11"/>
    </row>
    <row r="9" spans="1:27" ht="177.75">
      <c r="A9" s="49">
        <v>5</v>
      </c>
      <c r="B9" s="48" t="s">
        <v>248</v>
      </c>
      <c r="C9" s="49" t="s">
        <v>61</v>
      </c>
      <c r="D9" s="2" t="s">
        <v>236</v>
      </c>
      <c r="E9" s="48" t="s">
        <v>237</v>
      </c>
      <c r="F9" s="51">
        <f>138671+567041</f>
        <v>705712</v>
      </c>
      <c r="G9" s="51">
        <f t="shared" si="0"/>
        <v>159700</v>
      </c>
      <c r="H9" s="51">
        <f t="shared" si="1"/>
        <v>284806</v>
      </c>
      <c r="I9" s="52">
        <f t="shared" si="2"/>
        <v>420906</v>
      </c>
      <c r="J9" s="54" t="s">
        <v>62</v>
      </c>
      <c r="K9" s="28"/>
      <c r="L9" s="48" t="s">
        <v>140</v>
      </c>
      <c r="M9" s="46" t="s">
        <v>46</v>
      </c>
      <c r="N9" s="32"/>
      <c r="O9" s="20"/>
      <c r="P9" s="11">
        <v>16338</v>
      </c>
      <c r="Q9" s="11">
        <v>92430</v>
      </c>
      <c r="R9" s="11">
        <v>16338</v>
      </c>
      <c r="S9" s="11">
        <v>159700</v>
      </c>
      <c r="T9" s="11"/>
      <c r="U9" s="11"/>
      <c r="V9" s="11"/>
      <c r="W9" s="11"/>
      <c r="X9" s="11"/>
      <c r="Y9" s="11"/>
      <c r="Z9" s="11"/>
      <c r="AA9" s="11"/>
    </row>
    <row r="10" spans="1:27" ht="177.75">
      <c r="A10" s="49">
        <v>6</v>
      </c>
      <c r="B10" s="48" t="s">
        <v>75</v>
      </c>
      <c r="C10" s="49" t="s">
        <v>74</v>
      </c>
      <c r="D10" s="2" t="s">
        <v>109</v>
      </c>
      <c r="E10" s="55" t="s">
        <v>110</v>
      </c>
      <c r="F10" s="51">
        <v>78075</v>
      </c>
      <c r="G10" s="51">
        <f t="shared" si="0"/>
        <v>9253</v>
      </c>
      <c r="H10" s="51">
        <f t="shared" si="1"/>
        <v>63772</v>
      </c>
      <c r="I10" s="52">
        <f t="shared" si="2"/>
        <v>14303</v>
      </c>
      <c r="J10" s="54" t="s">
        <v>62</v>
      </c>
      <c r="K10" s="28"/>
      <c r="L10" s="48" t="s">
        <v>246</v>
      </c>
      <c r="M10" s="46" t="s">
        <v>46</v>
      </c>
      <c r="N10" s="32"/>
      <c r="O10" s="20"/>
      <c r="P10" s="11">
        <v>45266</v>
      </c>
      <c r="Q10" s="11"/>
      <c r="R10" s="11">
        <v>9253</v>
      </c>
      <c r="S10" s="11">
        <v>9253</v>
      </c>
      <c r="T10" s="11"/>
      <c r="U10" s="11"/>
      <c r="V10" s="11"/>
      <c r="W10" s="11"/>
      <c r="X10" s="11"/>
      <c r="Y10" s="11"/>
      <c r="Z10" s="11"/>
      <c r="AA10" s="11"/>
    </row>
    <row r="11" spans="1:27" ht="324">
      <c r="A11" s="49">
        <v>7</v>
      </c>
      <c r="B11" s="48" t="s">
        <v>198</v>
      </c>
      <c r="C11" s="49" t="s">
        <v>92</v>
      </c>
      <c r="D11" s="2" t="s">
        <v>197</v>
      </c>
      <c r="E11" s="2" t="s">
        <v>199</v>
      </c>
      <c r="F11" s="51">
        <f>9025+329000</f>
        <v>338025</v>
      </c>
      <c r="G11" s="51">
        <f t="shared" si="0"/>
        <v>62473</v>
      </c>
      <c r="H11" s="51">
        <f t="shared" si="1"/>
        <v>71018</v>
      </c>
      <c r="I11" s="52">
        <f t="shared" si="2"/>
        <v>267007</v>
      </c>
      <c r="J11" s="54" t="s">
        <v>95</v>
      </c>
      <c r="K11" s="28"/>
      <c r="L11" s="48" t="s">
        <v>141</v>
      </c>
      <c r="M11" s="46" t="s">
        <v>45</v>
      </c>
      <c r="N11" s="32"/>
      <c r="O11" s="20"/>
      <c r="P11" s="11">
        <v>8545</v>
      </c>
      <c r="Q11" s="11"/>
      <c r="R11" s="11"/>
      <c r="S11" s="11">
        <v>62473</v>
      </c>
      <c r="T11" s="11"/>
      <c r="U11" s="11"/>
      <c r="V11" s="11"/>
      <c r="W11" s="11"/>
      <c r="X11" s="11"/>
      <c r="Y11" s="11"/>
      <c r="Z11" s="11"/>
      <c r="AA11" s="11"/>
    </row>
    <row r="12" spans="1:27" ht="101.25" customHeight="1">
      <c r="A12" s="49">
        <v>8</v>
      </c>
      <c r="B12" s="99" t="s">
        <v>106</v>
      </c>
      <c r="C12" s="49" t="s">
        <v>59</v>
      </c>
      <c r="D12" s="2" t="s">
        <v>103</v>
      </c>
      <c r="E12" s="48" t="s">
        <v>105</v>
      </c>
      <c r="F12" s="51">
        <v>10800</v>
      </c>
      <c r="G12" s="51">
        <f t="shared" si="0"/>
        <v>0</v>
      </c>
      <c r="H12" s="51">
        <f t="shared" si="1"/>
        <v>10800</v>
      </c>
      <c r="I12" s="52">
        <f t="shared" si="2"/>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100"/>
      <c r="C13" s="49" t="s">
        <v>60</v>
      </c>
      <c r="D13" s="2" t="s">
        <v>104</v>
      </c>
      <c r="E13" s="48" t="s">
        <v>105</v>
      </c>
      <c r="F13" s="51">
        <v>207</v>
      </c>
      <c r="G13" s="51">
        <f t="shared" si="0"/>
        <v>0</v>
      </c>
      <c r="H13" s="51">
        <f t="shared" si="1"/>
        <v>207</v>
      </c>
      <c r="I13" s="52">
        <f t="shared" si="2"/>
        <v>0</v>
      </c>
      <c r="J13" s="54" t="s">
        <v>84</v>
      </c>
      <c r="K13" s="28"/>
      <c r="L13" s="48" t="s">
        <v>143</v>
      </c>
      <c r="M13" s="46" t="s">
        <v>46</v>
      </c>
      <c r="N13" s="32"/>
      <c r="O13" s="20"/>
      <c r="P13" s="11"/>
      <c r="Q13" s="11">
        <v>207</v>
      </c>
      <c r="R13" s="11"/>
      <c r="S13" s="11"/>
      <c r="T13" s="11"/>
      <c r="U13" s="11"/>
      <c r="V13" s="11"/>
      <c r="W13" s="11"/>
      <c r="X13" s="11"/>
      <c r="Y13" s="11"/>
      <c r="Z13" s="11"/>
      <c r="AA13" s="11"/>
    </row>
    <row r="14" spans="1:27" ht="64.5">
      <c r="A14" s="49">
        <v>10</v>
      </c>
      <c r="B14" s="101" t="s">
        <v>117</v>
      </c>
      <c r="C14" s="49" t="s">
        <v>58</v>
      </c>
      <c r="D14" s="2" t="s">
        <v>118</v>
      </c>
      <c r="E14" s="101" t="s">
        <v>120</v>
      </c>
      <c r="F14" s="51">
        <v>20781</v>
      </c>
      <c r="G14" s="51">
        <f t="shared" si="0"/>
        <v>0</v>
      </c>
      <c r="H14" s="51">
        <f t="shared" si="1"/>
        <v>0</v>
      </c>
      <c r="I14" s="52">
        <f t="shared" si="2"/>
        <v>20781</v>
      </c>
      <c r="J14" s="57" t="s">
        <v>116</v>
      </c>
      <c r="K14" s="28"/>
      <c r="L14" s="48" t="s">
        <v>205</v>
      </c>
      <c r="M14" s="46" t="s">
        <v>47</v>
      </c>
      <c r="N14" s="32"/>
      <c r="O14" s="20"/>
      <c r="P14" s="11"/>
      <c r="Q14" s="11"/>
      <c r="R14" s="11"/>
      <c r="S14" s="11"/>
      <c r="T14" s="11"/>
      <c r="U14" s="11"/>
      <c r="V14" s="11"/>
      <c r="W14" s="11"/>
      <c r="X14" s="11"/>
      <c r="Y14" s="11"/>
      <c r="Z14" s="11"/>
      <c r="AA14" s="11"/>
    </row>
    <row r="15" spans="1:27" ht="48">
      <c r="A15" s="49">
        <v>11</v>
      </c>
      <c r="B15" s="102"/>
      <c r="C15" s="49" t="s">
        <v>58</v>
      </c>
      <c r="D15" s="2" t="s">
        <v>119</v>
      </c>
      <c r="E15" s="102"/>
      <c r="F15" s="51">
        <v>5000</v>
      </c>
      <c r="G15" s="51">
        <f t="shared" si="0"/>
        <v>0</v>
      </c>
      <c r="H15" s="51">
        <f t="shared" si="1"/>
        <v>0</v>
      </c>
      <c r="I15" s="52">
        <f t="shared" si="2"/>
        <v>5000</v>
      </c>
      <c r="J15" s="57" t="s">
        <v>116</v>
      </c>
      <c r="K15" s="28"/>
      <c r="L15" s="48" t="s">
        <v>145</v>
      </c>
      <c r="M15" s="46" t="s">
        <v>47</v>
      </c>
      <c r="N15" s="32"/>
      <c r="O15" s="20"/>
      <c r="P15" s="11"/>
      <c r="Q15" s="11"/>
      <c r="R15" s="11"/>
      <c r="S15" s="11"/>
      <c r="T15" s="11"/>
      <c r="U15" s="11"/>
      <c r="V15" s="11"/>
      <c r="W15" s="11"/>
      <c r="X15" s="11"/>
      <c r="Y15" s="11"/>
      <c r="Z15" s="11"/>
      <c r="AA15" s="11"/>
    </row>
    <row r="16" spans="1:27" ht="177.75">
      <c r="A16" s="49">
        <v>12</v>
      </c>
      <c r="B16" s="48" t="s">
        <v>107</v>
      </c>
      <c r="C16" s="49" t="s">
        <v>100</v>
      </c>
      <c r="D16" s="2" t="s">
        <v>102</v>
      </c>
      <c r="E16" s="48" t="s">
        <v>101</v>
      </c>
      <c r="F16" s="51">
        <v>78930</v>
      </c>
      <c r="G16" s="51">
        <f t="shared" si="0"/>
        <v>1000</v>
      </c>
      <c r="H16" s="51">
        <f t="shared" si="1"/>
        <v>24801</v>
      </c>
      <c r="I16" s="52">
        <f t="shared" si="2"/>
        <v>54129</v>
      </c>
      <c r="J16" s="54" t="s">
        <v>62</v>
      </c>
      <c r="K16" s="28"/>
      <c r="L16" s="48" t="s">
        <v>146</v>
      </c>
      <c r="M16" s="46" t="s">
        <v>46</v>
      </c>
      <c r="N16" s="32"/>
      <c r="O16" s="20"/>
      <c r="P16" s="11"/>
      <c r="Q16" s="11">
        <v>23801</v>
      </c>
      <c r="R16" s="11"/>
      <c r="S16" s="11">
        <v>1000</v>
      </c>
      <c r="T16" s="11"/>
      <c r="U16" s="11"/>
      <c r="V16" s="11"/>
      <c r="W16" s="11"/>
      <c r="X16" s="11"/>
      <c r="Y16" s="11"/>
      <c r="Z16" s="11"/>
      <c r="AA16" s="11"/>
    </row>
    <row r="17" spans="1:27" ht="243">
      <c r="A17" s="49">
        <v>13</v>
      </c>
      <c r="B17" s="48" t="s">
        <v>108</v>
      </c>
      <c r="C17" s="49" t="s">
        <v>76</v>
      </c>
      <c r="D17" s="2" t="s">
        <v>97</v>
      </c>
      <c r="E17" s="48" t="s">
        <v>98</v>
      </c>
      <c r="F17" s="51">
        <v>65866</v>
      </c>
      <c r="G17" s="51">
        <f t="shared" si="0"/>
        <v>35600</v>
      </c>
      <c r="H17" s="51">
        <f t="shared" si="1"/>
        <v>35600</v>
      </c>
      <c r="I17" s="52">
        <f t="shared" si="2"/>
        <v>30266</v>
      </c>
      <c r="J17" s="54" t="s">
        <v>99</v>
      </c>
      <c r="K17" s="28"/>
      <c r="L17" s="48" t="s">
        <v>147</v>
      </c>
      <c r="M17" s="46" t="s">
        <v>43</v>
      </c>
      <c r="N17" s="32"/>
      <c r="O17" s="20"/>
      <c r="P17" s="11"/>
      <c r="Q17" s="11"/>
      <c r="R17" s="11"/>
      <c r="S17" s="11">
        <v>35600</v>
      </c>
      <c r="T17" s="11"/>
      <c r="U17" s="11"/>
      <c r="V17" s="11"/>
      <c r="W17" s="11"/>
      <c r="X17" s="11"/>
      <c r="Y17" s="11"/>
      <c r="Z17" s="11"/>
      <c r="AA17" s="11"/>
    </row>
    <row r="18" spans="1:27" ht="64.5">
      <c r="A18" s="49">
        <v>14</v>
      </c>
      <c r="B18" s="48" t="s">
        <v>90</v>
      </c>
      <c r="C18" s="49" t="s">
        <v>87</v>
      </c>
      <c r="D18" s="2" t="s">
        <v>88</v>
      </c>
      <c r="E18" s="48" t="s">
        <v>89</v>
      </c>
      <c r="F18" s="51">
        <v>4000</v>
      </c>
      <c r="G18" s="51">
        <f t="shared" si="0"/>
        <v>0</v>
      </c>
      <c r="H18" s="51">
        <f t="shared" si="1"/>
        <v>0</v>
      </c>
      <c r="I18" s="52">
        <f t="shared" si="2"/>
        <v>4000</v>
      </c>
      <c r="J18" s="56" t="s">
        <v>91</v>
      </c>
      <c r="K18" s="28"/>
      <c r="L18" s="48" t="s">
        <v>148</v>
      </c>
      <c r="M18" s="46" t="s">
        <v>46</v>
      </c>
      <c r="N18" s="32"/>
      <c r="O18" s="20"/>
      <c r="P18" s="11"/>
      <c r="Q18" s="11"/>
      <c r="R18" s="11"/>
      <c r="S18" s="11"/>
      <c r="T18" s="11"/>
      <c r="U18" s="11"/>
      <c r="V18" s="11"/>
      <c r="W18" s="11"/>
      <c r="X18" s="11"/>
      <c r="Y18" s="11"/>
      <c r="Z18" s="11"/>
      <c r="AA18" s="11"/>
    </row>
    <row r="19" spans="1:27" ht="96.75">
      <c r="A19" s="49">
        <v>15</v>
      </c>
      <c r="B19" s="48" t="s">
        <v>159</v>
      </c>
      <c r="C19" s="49" t="s">
        <v>155</v>
      </c>
      <c r="D19" s="2" t="s">
        <v>156</v>
      </c>
      <c r="E19" s="48" t="s">
        <v>158</v>
      </c>
      <c r="F19" s="51">
        <v>4000</v>
      </c>
      <c r="G19" s="51">
        <f t="shared" si="0"/>
        <v>4000</v>
      </c>
      <c r="H19" s="51">
        <f t="shared" si="1"/>
        <v>4000</v>
      </c>
      <c r="I19" s="52">
        <f t="shared" si="2"/>
        <v>0</v>
      </c>
      <c r="J19" s="56" t="s">
        <v>157</v>
      </c>
      <c r="K19" s="28">
        <v>44299</v>
      </c>
      <c r="L19" s="48"/>
      <c r="M19" s="46" t="s">
        <v>45</v>
      </c>
      <c r="N19" s="32"/>
      <c r="O19" s="20"/>
      <c r="P19" s="11"/>
      <c r="Q19" s="11"/>
      <c r="R19" s="11"/>
      <c r="S19" s="11">
        <v>4000</v>
      </c>
      <c r="T19" s="11"/>
      <c r="U19" s="11"/>
      <c r="V19" s="11"/>
      <c r="W19" s="11"/>
      <c r="X19" s="11"/>
      <c r="Y19" s="11"/>
      <c r="Z19" s="11"/>
      <c r="AA19" s="11"/>
    </row>
    <row r="20" spans="1:27" ht="81">
      <c r="A20" s="49">
        <v>16</v>
      </c>
      <c r="B20" s="64"/>
      <c r="C20" s="49" t="s">
        <v>219</v>
      </c>
      <c r="D20" s="2" t="s">
        <v>253</v>
      </c>
      <c r="E20" s="24" t="s">
        <v>220</v>
      </c>
      <c r="F20" s="51">
        <v>381031</v>
      </c>
      <c r="G20" s="51">
        <f>S20</f>
        <v>0</v>
      </c>
      <c r="H20" s="51">
        <f>SUM(P20:AA20)</f>
        <v>0</v>
      </c>
      <c r="I20" s="52">
        <f>F20-H20</f>
        <v>381031</v>
      </c>
      <c r="J20" s="65"/>
      <c r="K20" s="28"/>
      <c r="L20" s="48"/>
      <c r="M20" s="46" t="s">
        <v>43</v>
      </c>
      <c r="N20" s="32"/>
      <c r="O20" s="20"/>
      <c r="P20" s="11"/>
      <c r="Q20" s="11"/>
      <c r="R20" s="11"/>
      <c r="S20" s="11"/>
      <c r="T20" s="11"/>
      <c r="U20" s="11"/>
      <c r="V20" s="11"/>
      <c r="W20" s="11"/>
      <c r="X20" s="11"/>
      <c r="Y20" s="11"/>
      <c r="Z20" s="11"/>
      <c r="AA20" s="11"/>
    </row>
    <row r="21" spans="1:27" ht="64.5">
      <c r="A21" s="49">
        <v>17</v>
      </c>
      <c r="B21" s="48" t="s">
        <v>196</v>
      </c>
      <c r="C21" s="49" t="s">
        <v>193</v>
      </c>
      <c r="D21" s="2" t="s">
        <v>195</v>
      </c>
      <c r="E21" s="48" t="s">
        <v>194</v>
      </c>
      <c r="F21" s="51">
        <v>5000</v>
      </c>
      <c r="G21" s="51">
        <f t="shared" si="0"/>
        <v>5000</v>
      </c>
      <c r="H21" s="51">
        <f t="shared" si="1"/>
        <v>5000</v>
      </c>
      <c r="I21" s="52">
        <f t="shared" si="2"/>
        <v>0</v>
      </c>
      <c r="J21" s="62">
        <v>1100530</v>
      </c>
      <c r="K21" s="28">
        <v>44316</v>
      </c>
      <c r="L21" s="48"/>
      <c r="M21" s="46" t="s">
        <v>46</v>
      </c>
      <c r="N21" s="32"/>
      <c r="O21" s="20"/>
      <c r="P21" s="11"/>
      <c r="Q21" s="11"/>
      <c r="R21" s="11"/>
      <c r="S21" s="11">
        <v>5000</v>
      </c>
      <c r="T21" s="11"/>
      <c r="U21" s="11"/>
      <c r="V21" s="11"/>
      <c r="W21" s="11"/>
      <c r="X21" s="11"/>
      <c r="Y21" s="11"/>
      <c r="Z21" s="11"/>
      <c r="AA21" s="11"/>
    </row>
    <row r="22" spans="1:27" ht="162">
      <c r="A22" s="49">
        <v>18</v>
      </c>
      <c r="B22" s="48" t="s">
        <v>249</v>
      </c>
      <c r="C22" s="49" t="s">
        <v>212</v>
      </c>
      <c r="D22" s="2" t="s">
        <v>213</v>
      </c>
      <c r="E22" s="48" t="s">
        <v>214</v>
      </c>
      <c r="F22" s="51">
        <v>50000</v>
      </c>
      <c r="G22" s="51">
        <f>S22</f>
        <v>0</v>
      </c>
      <c r="H22" s="51">
        <f>SUM(P22:AA22)</f>
        <v>0</v>
      </c>
      <c r="I22" s="52">
        <f>F22-H22</f>
        <v>50000</v>
      </c>
      <c r="J22" s="62">
        <v>1100731</v>
      </c>
      <c r="K22" s="28"/>
      <c r="L22" s="48"/>
      <c r="M22" s="46" t="s">
        <v>47</v>
      </c>
      <c r="N22" s="32"/>
      <c r="O22" s="20"/>
      <c r="P22" s="11"/>
      <c r="Q22" s="11"/>
      <c r="R22" s="11"/>
      <c r="S22" s="11"/>
      <c r="T22" s="11"/>
      <c r="U22" s="11"/>
      <c r="V22" s="11"/>
      <c r="W22" s="11"/>
      <c r="X22" s="11"/>
      <c r="Y22" s="11"/>
      <c r="Z22" s="11"/>
      <c r="AA22" s="11"/>
    </row>
    <row r="23" spans="1:27" ht="342.75" customHeight="1">
      <c r="A23" s="49">
        <v>19</v>
      </c>
      <c r="B23" s="48" t="s">
        <v>247</v>
      </c>
      <c r="C23" s="49" t="s">
        <v>228</v>
      </c>
      <c r="D23" s="2" t="s">
        <v>229</v>
      </c>
      <c r="E23" s="48" t="s">
        <v>230</v>
      </c>
      <c r="F23" s="51">
        <v>125000</v>
      </c>
      <c r="G23" s="51">
        <f>S23</f>
        <v>17369</v>
      </c>
      <c r="H23" s="51">
        <f>SUM(P23:AA23)</f>
        <v>17369</v>
      </c>
      <c r="I23" s="52">
        <f>F23-H23</f>
        <v>107631</v>
      </c>
      <c r="J23" s="62" t="s">
        <v>62</v>
      </c>
      <c r="K23" s="28"/>
      <c r="L23" s="48"/>
      <c r="M23" s="46" t="s">
        <v>46</v>
      </c>
      <c r="N23" s="32"/>
      <c r="O23" s="20"/>
      <c r="P23" s="11"/>
      <c r="Q23" s="11"/>
      <c r="R23" s="11"/>
      <c r="S23" s="11">
        <v>17369</v>
      </c>
      <c r="T23" s="11"/>
      <c r="U23" s="11"/>
      <c r="V23" s="11"/>
      <c r="W23" s="11"/>
      <c r="X23" s="11"/>
      <c r="Y23" s="11"/>
      <c r="Z23" s="11"/>
      <c r="AA23" s="11"/>
    </row>
    <row r="24" spans="1:27" ht="129">
      <c r="A24" s="49">
        <v>20</v>
      </c>
      <c r="B24" s="48" t="s">
        <v>245</v>
      </c>
      <c r="C24" s="49" t="s">
        <v>228</v>
      </c>
      <c r="D24" s="2" t="s">
        <v>243</v>
      </c>
      <c r="E24" s="48" t="s">
        <v>244</v>
      </c>
      <c r="F24" s="51">
        <v>13969</v>
      </c>
      <c r="G24" s="51">
        <f>S24</f>
        <v>0</v>
      </c>
      <c r="H24" s="51">
        <f>SUM(P24:AA24)</f>
        <v>0</v>
      </c>
      <c r="I24" s="52">
        <f>F24-H24</f>
        <v>13969</v>
      </c>
      <c r="J24" s="62">
        <v>1100731</v>
      </c>
      <c r="K24" s="28"/>
      <c r="L24" s="48"/>
      <c r="M24" s="46" t="s">
        <v>46</v>
      </c>
      <c r="N24" s="32"/>
      <c r="O24" s="20"/>
      <c r="P24" s="11"/>
      <c r="Q24" s="11"/>
      <c r="R24" s="11"/>
      <c r="S24" s="11"/>
      <c r="T24" s="11"/>
      <c r="U24" s="11"/>
      <c r="V24" s="11"/>
      <c r="W24" s="11"/>
      <c r="X24" s="11"/>
      <c r="Y24" s="11"/>
      <c r="Z24" s="11"/>
      <c r="AA24" s="11"/>
    </row>
    <row r="25" spans="1:27" ht="210">
      <c r="A25" s="49">
        <v>21</v>
      </c>
      <c r="B25" s="48" t="s">
        <v>206</v>
      </c>
      <c r="C25" s="49" t="s">
        <v>180</v>
      </c>
      <c r="D25" s="2" t="s">
        <v>181</v>
      </c>
      <c r="E25" s="48" t="s">
        <v>182</v>
      </c>
      <c r="F25" s="51">
        <v>99300</v>
      </c>
      <c r="G25" s="51">
        <f t="shared" si="0"/>
        <v>0</v>
      </c>
      <c r="H25" s="51">
        <f t="shared" si="1"/>
        <v>99300</v>
      </c>
      <c r="I25" s="52">
        <f t="shared" si="2"/>
        <v>0</v>
      </c>
      <c r="J25" s="56" t="s">
        <v>183</v>
      </c>
      <c r="K25" s="28">
        <v>44253</v>
      </c>
      <c r="L25" s="48"/>
      <c r="M25" s="46" t="s">
        <v>46</v>
      </c>
      <c r="N25" s="32"/>
      <c r="O25" s="20"/>
      <c r="P25" s="11"/>
      <c r="Q25" s="11">
        <v>99300</v>
      </c>
      <c r="R25" s="11"/>
      <c r="S25" s="11"/>
      <c r="T25" s="11"/>
      <c r="U25" s="11"/>
      <c r="V25" s="11"/>
      <c r="W25" s="11"/>
      <c r="X25" s="11"/>
      <c r="Y25" s="11"/>
      <c r="Z25" s="11"/>
      <c r="AA25" s="11"/>
    </row>
    <row r="26" spans="1:27" ht="226.5">
      <c r="A26" s="49">
        <v>22</v>
      </c>
      <c r="B26" s="48" t="s">
        <v>169</v>
      </c>
      <c r="C26" s="49" t="s">
        <v>166</v>
      </c>
      <c r="D26" s="2" t="s">
        <v>167</v>
      </c>
      <c r="E26" s="48" t="s">
        <v>168</v>
      </c>
      <c r="F26" s="51">
        <v>14679</v>
      </c>
      <c r="G26" s="51">
        <f t="shared" si="0"/>
        <v>0</v>
      </c>
      <c r="H26" s="51">
        <f t="shared" si="1"/>
        <v>14679</v>
      </c>
      <c r="I26" s="52">
        <f t="shared" si="2"/>
        <v>0</v>
      </c>
      <c r="J26" s="56"/>
      <c r="K26" s="28"/>
      <c r="L26" s="48"/>
      <c r="M26" s="46" t="s">
        <v>127</v>
      </c>
      <c r="N26" s="32"/>
      <c r="O26" s="20"/>
      <c r="P26" s="11"/>
      <c r="Q26" s="11">
        <v>14679</v>
      </c>
      <c r="R26" s="11"/>
      <c r="S26" s="11"/>
      <c r="T26" s="11"/>
      <c r="U26" s="11"/>
      <c r="V26" s="11"/>
      <c r="W26" s="11"/>
      <c r="X26" s="11"/>
      <c r="Y26" s="11"/>
      <c r="Z26" s="11"/>
      <c r="AA26" s="11"/>
    </row>
    <row r="27" spans="1:27" ht="210">
      <c r="A27" s="49">
        <v>23</v>
      </c>
      <c r="B27" s="48" t="s">
        <v>126</v>
      </c>
      <c r="C27" s="49" t="s">
        <v>123</v>
      </c>
      <c r="D27" s="2" t="s">
        <v>124</v>
      </c>
      <c r="E27" s="48" t="s">
        <v>125</v>
      </c>
      <c r="F27" s="51">
        <f>17498+4550000</f>
        <v>4567498</v>
      </c>
      <c r="G27" s="51">
        <f t="shared" si="0"/>
        <v>4550000</v>
      </c>
      <c r="H27" s="51">
        <f t="shared" si="1"/>
        <v>4550000</v>
      </c>
      <c r="I27" s="52">
        <f t="shared" si="2"/>
        <v>17498</v>
      </c>
      <c r="J27" s="56"/>
      <c r="K27" s="28"/>
      <c r="L27" s="48" t="s">
        <v>149</v>
      </c>
      <c r="M27" s="46" t="s">
        <v>127</v>
      </c>
      <c r="N27" s="32"/>
      <c r="O27" s="20"/>
      <c r="P27" s="11"/>
      <c r="Q27" s="11"/>
      <c r="R27" s="11"/>
      <c r="S27" s="11">
        <v>4550000</v>
      </c>
      <c r="T27" s="11"/>
      <c r="U27" s="11"/>
      <c r="V27" s="11"/>
      <c r="W27" s="11"/>
      <c r="X27" s="11"/>
      <c r="Y27" s="11"/>
      <c r="Z27" s="11"/>
      <c r="AA27" s="11"/>
    </row>
    <row r="28" spans="1:39" ht="48">
      <c r="A28" s="49">
        <v>24</v>
      </c>
      <c r="B28" s="48" t="s">
        <v>48</v>
      </c>
      <c r="C28" s="49" t="s">
        <v>131</v>
      </c>
      <c r="D28" s="2" t="s">
        <v>132</v>
      </c>
      <c r="E28" s="48" t="s">
        <v>208</v>
      </c>
      <c r="F28" s="51">
        <f>SUM(AB28:AM28)</f>
        <v>1394290</v>
      </c>
      <c r="G28" s="51">
        <f t="shared" si="0"/>
        <v>268103</v>
      </c>
      <c r="H28" s="51">
        <f t="shared" si="1"/>
        <v>1378794</v>
      </c>
      <c r="I28" s="52">
        <f t="shared" si="2"/>
        <v>15496</v>
      </c>
      <c r="J28" s="13">
        <v>10912</v>
      </c>
      <c r="K28" s="28"/>
      <c r="L28" s="48" t="s">
        <v>129</v>
      </c>
      <c r="M28" s="46" t="s">
        <v>49</v>
      </c>
      <c r="N28" s="9"/>
      <c r="O28" s="20"/>
      <c r="P28" s="11">
        <v>574485</v>
      </c>
      <c r="Q28" s="11">
        <v>268103</v>
      </c>
      <c r="R28" s="11">
        <v>268103</v>
      </c>
      <c r="S28" s="11">
        <v>268103</v>
      </c>
      <c r="T28" s="11"/>
      <c r="U28" s="11"/>
      <c r="V28" s="11"/>
      <c r="W28" s="11"/>
      <c r="X28" s="11"/>
      <c r="Y28" s="11"/>
      <c r="Z28" s="11"/>
      <c r="AA28" s="11"/>
      <c r="AB28" s="45">
        <v>314130</v>
      </c>
      <c r="AC28" s="45">
        <v>275851</v>
      </c>
      <c r="AD28" s="45">
        <v>268103</v>
      </c>
      <c r="AE28" s="45">
        <v>268103</v>
      </c>
      <c r="AF28" s="45">
        <v>268103</v>
      </c>
      <c r="AG28" s="45"/>
      <c r="AH28" s="45"/>
      <c r="AI28" s="45"/>
      <c r="AJ28" s="45"/>
      <c r="AK28" s="45"/>
      <c r="AL28" s="45"/>
      <c r="AM28" s="45"/>
    </row>
    <row r="29" spans="1:39" ht="48">
      <c r="A29" s="49">
        <v>25</v>
      </c>
      <c r="B29" s="48" t="s">
        <v>50</v>
      </c>
      <c r="C29" s="49" t="s">
        <v>133</v>
      </c>
      <c r="D29" s="2" t="s">
        <v>134</v>
      </c>
      <c r="E29" s="48" t="s">
        <v>152</v>
      </c>
      <c r="F29" s="51">
        <f>SUM(AB29:AM29)</f>
        <v>200000</v>
      </c>
      <c r="G29" s="51">
        <f t="shared" si="0"/>
        <v>0</v>
      </c>
      <c r="H29" s="51">
        <f t="shared" si="1"/>
        <v>133500</v>
      </c>
      <c r="I29" s="52">
        <f t="shared" si="2"/>
        <v>66500</v>
      </c>
      <c r="J29" s="13">
        <v>10912</v>
      </c>
      <c r="K29" s="28"/>
      <c r="L29" s="48"/>
      <c r="M29" s="46" t="s">
        <v>49</v>
      </c>
      <c r="N29" s="9"/>
      <c r="O29" s="20"/>
      <c r="P29" s="11"/>
      <c r="Q29" s="11"/>
      <c r="R29" s="11">
        <v>133500</v>
      </c>
      <c r="S29" s="11"/>
      <c r="T29" s="11"/>
      <c r="U29" s="11"/>
      <c r="V29" s="11"/>
      <c r="W29" s="11"/>
      <c r="X29" s="11"/>
      <c r="Y29" s="11"/>
      <c r="Z29" s="11"/>
      <c r="AA29" s="11"/>
      <c r="AB29" s="45"/>
      <c r="AC29" s="45">
        <v>200000</v>
      </c>
      <c r="AD29" s="45"/>
      <c r="AE29" s="45"/>
      <c r="AF29" s="45"/>
      <c r="AG29" s="45"/>
      <c r="AH29" s="45"/>
      <c r="AI29" s="45"/>
      <c r="AJ29" s="45"/>
      <c r="AK29" s="45"/>
      <c r="AL29" s="45"/>
      <c r="AM29" s="45"/>
    </row>
    <row r="30" spans="1:39" ht="48">
      <c r="A30" s="49">
        <v>26</v>
      </c>
      <c r="B30" s="48" t="s">
        <v>50</v>
      </c>
      <c r="C30" s="49" t="s">
        <v>136</v>
      </c>
      <c r="D30" s="2" t="s">
        <v>135</v>
      </c>
      <c r="E30" s="48" t="s">
        <v>208</v>
      </c>
      <c r="F30" s="51">
        <f>SUM(AB30:AM30)</f>
        <v>656080</v>
      </c>
      <c r="G30" s="51">
        <f t="shared" si="0"/>
        <v>409575</v>
      </c>
      <c r="H30" s="51">
        <f t="shared" si="1"/>
        <v>656080</v>
      </c>
      <c r="I30" s="52">
        <f t="shared" si="2"/>
        <v>0</v>
      </c>
      <c r="J30" s="13">
        <v>10912</v>
      </c>
      <c r="K30" s="28"/>
      <c r="L30" s="48" t="s">
        <v>130</v>
      </c>
      <c r="M30" s="46" t="s">
        <v>49</v>
      </c>
      <c r="N30" s="9"/>
      <c r="O30" s="20"/>
      <c r="P30" s="11">
        <v>246505</v>
      </c>
      <c r="Q30" s="11"/>
      <c r="R30" s="11"/>
      <c r="S30" s="11">
        <v>409575</v>
      </c>
      <c r="T30" s="11"/>
      <c r="U30" s="11"/>
      <c r="V30" s="11"/>
      <c r="W30" s="11"/>
      <c r="X30" s="11"/>
      <c r="Y30" s="11"/>
      <c r="Z30" s="11"/>
      <c r="AA30" s="11"/>
      <c r="AB30" s="45">
        <v>248015</v>
      </c>
      <c r="AC30" s="45"/>
      <c r="AD30" s="45"/>
      <c r="AE30" s="45"/>
      <c r="AF30" s="45">
        <v>408065</v>
      </c>
      <c r="AG30" s="45"/>
      <c r="AH30" s="45"/>
      <c r="AI30" s="45"/>
      <c r="AJ30" s="45"/>
      <c r="AK30" s="45"/>
      <c r="AL30" s="45"/>
      <c r="AM30" s="45"/>
    </row>
    <row r="31" spans="1:39" ht="81">
      <c r="A31" s="49">
        <v>27</v>
      </c>
      <c r="B31" s="48" t="s">
        <v>68</v>
      </c>
      <c r="C31" s="49" t="s">
        <v>64</v>
      </c>
      <c r="D31" s="2" t="s">
        <v>65</v>
      </c>
      <c r="E31" s="48" t="s">
        <v>66</v>
      </c>
      <c r="F31" s="51">
        <v>100000</v>
      </c>
      <c r="G31" s="51">
        <f t="shared" si="0"/>
        <v>2000</v>
      </c>
      <c r="H31" s="51">
        <f t="shared" si="1"/>
        <v>100000</v>
      </c>
      <c r="I31" s="52">
        <f t="shared" si="2"/>
        <v>0</v>
      </c>
      <c r="J31" s="13">
        <v>11002</v>
      </c>
      <c r="K31" s="28">
        <v>44294</v>
      </c>
      <c r="L31" s="48" t="s">
        <v>150</v>
      </c>
      <c r="M31" s="46" t="s">
        <v>67</v>
      </c>
      <c r="N31" s="9"/>
      <c r="O31" s="20"/>
      <c r="P31" s="11"/>
      <c r="Q31" s="11"/>
      <c r="R31" s="11">
        <v>98000</v>
      </c>
      <c r="S31" s="11">
        <v>2000</v>
      </c>
      <c r="T31" s="11"/>
      <c r="U31" s="11"/>
      <c r="V31" s="11"/>
      <c r="W31" s="11"/>
      <c r="X31" s="11"/>
      <c r="Y31" s="11"/>
      <c r="Z31" s="11"/>
      <c r="AA31" s="11"/>
      <c r="AB31" s="45"/>
      <c r="AC31" s="45"/>
      <c r="AD31" s="45"/>
      <c r="AE31" s="45"/>
      <c r="AF31" s="45"/>
      <c r="AG31" s="45"/>
      <c r="AH31" s="45"/>
      <c r="AI31" s="45"/>
      <c r="AJ31" s="45"/>
      <c r="AK31" s="45"/>
      <c r="AL31" s="45"/>
      <c r="AM31" s="45"/>
    </row>
    <row r="32" spans="1:39" ht="129">
      <c r="A32" s="49">
        <v>28</v>
      </c>
      <c r="B32" s="63" t="s">
        <v>164</v>
      </c>
      <c r="C32" s="49" t="s">
        <v>161</v>
      </c>
      <c r="D32" s="2" t="s">
        <v>160</v>
      </c>
      <c r="E32" s="48" t="s">
        <v>162</v>
      </c>
      <c r="F32" s="51">
        <v>120000</v>
      </c>
      <c r="G32" s="51">
        <f t="shared" si="0"/>
        <v>0</v>
      </c>
      <c r="H32" s="51">
        <f t="shared" si="1"/>
        <v>120000</v>
      </c>
      <c r="I32" s="52">
        <f t="shared" si="2"/>
        <v>0</v>
      </c>
      <c r="J32" s="13" t="s">
        <v>163</v>
      </c>
      <c r="K32" s="28"/>
      <c r="L32" s="48"/>
      <c r="M32" s="46" t="s">
        <v>127</v>
      </c>
      <c r="N32" s="9"/>
      <c r="O32" s="20"/>
      <c r="P32" s="11"/>
      <c r="Q32" s="11">
        <v>120000</v>
      </c>
      <c r="R32" s="11"/>
      <c r="S32" s="11"/>
      <c r="T32" s="11"/>
      <c r="U32" s="11"/>
      <c r="V32" s="11"/>
      <c r="W32" s="11"/>
      <c r="X32" s="11"/>
      <c r="Y32" s="11"/>
      <c r="Z32" s="11"/>
      <c r="AA32" s="11"/>
      <c r="AB32" s="45"/>
      <c r="AC32" s="45"/>
      <c r="AD32" s="45"/>
      <c r="AE32" s="45"/>
      <c r="AF32" s="45"/>
      <c r="AG32" s="45"/>
      <c r="AH32" s="45"/>
      <c r="AI32" s="45"/>
      <c r="AJ32" s="45"/>
      <c r="AK32" s="45"/>
      <c r="AL32" s="45"/>
      <c r="AM32" s="45"/>
    </row>
    <row r="33" spans="1:39" ht="113.25">
      <c r="A33" s="49">
        <v>29</v>
      </c>
      <c r="B33" s="67" t="s">
        <v>242</v>
      </c>
      <c r="C33" s="49" t="s">
        <v>238</v>
      </c>
      <c r="D33" s="2" t="s">
        <v>239</v>
      </c>
      <c r="E33" s="48" t="s">
        <v>240</v>
      </c>
      <c r="F33" s="51">
        <v>732740</v>
      </c>
      <c r="G33" s="51">
        <f>S33</f>
        <v>732740</v>
      </c>
      <c r="H33" s="51">
        <f>SUM(P33:AA33)</f>
        <v>732740</v>
      </c>
      <c r="I33" s="52">
        <f>F33-H33</f>
        <v>0</v>
      </c>
      <c r="J33" s="13">
        <v>1100731</v>
      </c>
      <c r="K33" s="28"/>
      <c r="L33" s="48"/>
      <c r="M33" s="46" t="s">
        <v>241</v>
      </c>
      <c r="N33" s="9"/>
      <c r="O33" s="20"/>
      <c r="P33" s="11"/>
      <c r="Q33" s="11"/>
      <c r="R33" s="11"/>
      <c r="S33" s="11">
        <v>732740</v>
      </c>
      <c r="T33" s="11"/>
      <c r="U33" s="11"/>
      <c r="V33" s="11"/>
      <c r="W33" s="11"/>
      <c r="X33" s="11"/>
      <c r="Y33" s="11"/>
      <c r="Z33" s="11"/>
      <c r="AA33" s="11"/>
      <c r="AB33" s="45"/>
      <c r="AC33" s="45"/>
      <c r="AD33" s="45"/>
      <c r="AE33" s="45"/>
      <c r="AF33" s="45"/>
      <c r="AG33" s="45"/>
      <c r="AH33" s="45"/>
      <c r="AI33" s="45"/>
      <c r="AJ33" s="45"/>
      <c r="AK33" s="45"/>
      <c r="AL33" s="45"/>
      <c r="AM33" s="45"/>
    </row>
    <row r="34" spans="1:39" ht="129">
      <c r="A34" s="49">
        <v>30</v>
      </c>
      <c r="B34" s="66" t="s">
        <v>250</v>
      </c>
      <c r="C34" s="49" t="s">
        <v>221</v>
      </c>
      <c r="D34" s="2" t="s">
        <v>222</v>
      </c>
      <c r="E34" s="48" t="s">
        <v>223</v>
      </c>
      <c r="F34" s="51">
        <v>9695</v>
      </c>
      <c r="G34" s="51">
        <f>S34</f>
        <v>0</v>
      </c>
      <c r="H34" s="51">
        <f>SUM(P34:AA34)</f>
        <v>0</v>
      </c>
      <c r="I34" s="52">
        <f>F34-H34</f>
        <v>9695</v>
      </c>
      <c r="J34" s="13"/>
      <c r="K34" s="28"/>
      <c r="L34" s="48"/>
      <c r="M34" s="46" t="s">
        <v>47</v>
      </c>
      <c r="N34" s="9"/>
      <c r="O34" s="20"/>
      <c r="P34" s="11"/>
      <c r="Q34" s="11"/>
      <c r="R34" s="11"/>
      <c r="S34" s="11"/>
      <c r="T34" s="11"/>
      <c r="U34" s="11"/>
      <c r="V34" s="11"/>
      <c r="W34" s="11"/>
      <c r="X34" s="11"/>
      <c r="Y34" s="11"/>
      <c r="Z34" s="11"/>
      <c r="AA34" s="11"/>
      <c r="AB34" s="45"/>
      <c r="AC34" s="45"/>
      <c r="AD34" s="45"/>
      <c r="AE34" s="45"/>
      <c r="AF34" s="45"/>
      <c r="AG34" s="45"/>
      <c r="AH34" s="45"/>
      <c r="AI34" s="45"/>
      <c r="AJ34" s="45"/>
      <c r="AK34" s="45"/>
      <c r="AL34" s="45"/>
      <c r="AM34" s="45"/>
    </row>
    <row r="35" spans="1:39" ht="177.75">
      <c r="A35" s="49">
        <v>31</v>
      </c>
      <c r="B35" s="66" t="s">
        <v>251</v>
      </c>
      <c r="C35" s="49" t="s">
        <v>224</v>
      </c>
      <c r="D35" s="2" t="s">
        <v>227</v>
      </c>
      <c r="E35" s="48" t="s">
        <v>226</v>
      </c>
      <c r="F35" s="51">
        <v>6000</v>
      </c>
      <c r="G35" s="51">
        <f>S35</f>
        <v>0</v>
      </c>
      <c r="H35" s="51">
        <f>SUM(P35:AA35)</f>
        <v>0</v>
      </c>
      <c r="I35" s="52">
        <f>F35-H35</f>
        <v>6000</v>
      </c>
      <c r="J35" s="13">
        <v>11007</v>
      </c>
      <c r="K35" s="28"/>
      <c r="L35" s="48"/>
      <c r="M35" s="46" t="s">
        <v>225</v>
      </c>
      <c r="N35" s="9"/>
      <c r="O35" s="20"/>
      <c r="P35" s="11"/>
      <c r="Q35" s="11"/>
      <c r="R35" s="11"/>
      <c r="S35" s="11"/>
      <c r="T35" s="11"/>
      <c r="U35" s="11"/>
      <c r="V35" s="11"/>
      <c r="W35" s="11"/>
      <c r="X35" s="11"/>
      <c r="Y35" s="11"/>
      <c r="Z35" s="11"/>
      <c r="AA35" s="11"/>
      <c r="AB35" s="45"/>
      <c r="AC35" s="45"/>
      <c r="AD35" s="45"/>
      <c r="AE35" s="45"/>
      <c r="AF35" s="45"/>
      <c r="AG35" s="45"/>
      <c r="AH35" s="45"/>
      <c r="AI35" s="45"/>
      <c r="AJ35" s="45"/>
      <c r="AK35" s="45"/>
      <c r="AL35" s="45"/>
      <c r="AM35" s="45"/>
    </row>
    <row r="36" spans="1:39" ht="145.5">
      <c r="A36" s="49">
        <v>32</v>
      </c>
      <c r="B36" s="63" t="s">
        <v>191</v>
      </c>
      <c r="C36" s="49" t="s">
        <v>187</v>
      </c>
      <c r="D36" s="2" t="s">
        <v>192</v>
      </c>
      <c r="E36" s="48" t="s">
        <v>190</v>
      </c>
      <c r="F36" s="51">
        <v>35577</v>
      </c>
      <c r="G36" s="51">
        <f t="shared" si="0"/>
        <v>0</v>
      </c>
      <c r="H36" s="51">
        <f t="shared" si="1"/>
        <v>0</v>
      </c>
      <c r="I36" s="52">
        <f t="shared" si="2"/>
        <v>35577</v>
      </c>
      <c r="J36" s="13" t="s">
        <v>189</v>
      </c>
      <c r="K36" s="28"/>
      <c r="L36" s="48"/>
      <c r="M36" s="46" t="s">
        <v>188</v>
      </c>
      <c r="N36" s="9"/>
      <c r="O36" s="20"/>
      <c r="P36" s="11"/>
      <c r="Q36" s="11"/>
      <c r="R36" s="11"/>
      <c r="S36" s="11"/>
      <c r="T36" s="11"/>
      <c r="U36" s="11"/>
      <c r="V36" s="11"/>
      <c r="W36" s="11"/>
      <c r="X36" s="11"/>
      <c r="Y36" s="11"/>
      <c r="Z36" s="11"/>
      <c r="AA36" s="11"/>
      <c r="AB36" s="45"/>
      <c r="AC36" s="45"/>
      <c r="AD36" s="45"/>
      <c r="AE36" s="45"/>
      <c r="AF36" s="45"/>
      <c r="AG36" s="45"/>
      <c r="AH36" s="45"/>
      <c r="AI36" s="45"/>
      <c r="AJ36" s="45"/>
      <c r="AK36" s="45"/>
      <c r="AL36" s="45"/>
      <c r="AM36" s="45"/>
    </row>
    <row r="37" spans="1:27" s="40" customFormat="1" ht="177.75">
      <c r="A37" s="49">
        <v>33</v>
      </c>
      <c r="B37" s="50" t="s">
        <v>115</v>
      </c>
      <c r="C37" s="23" t="s">
        <v>111</v>
      </c>
      <c r="D37" s="24" t="s">
        <v>112</v>
      </c>
      <c r="E37" s="22" t="s">
        <v>113</v>
      </c>
      <c r="F37" s="53">
        <v>40041</v>
      </c>
      <c r="G37" s="51">
        <f t="shared" si="0"/>
        <v>0</v>
      </c>
      <c r="H37" s="51">
        <f t="shared" si="1"/>
        <v>5800</v>
      </c>
      <c r="I37" s="52">
        <f t="shared" si="2"/>
        <v>34241</v>
      </c>
      <c r="J37" s="32" t="s">
        <v>114</v>
      </c>
      <c r="K37" s="29"/>
      <c r="L37" s="48" t="s">
        <v>151</v>
      </c>
      <c r="M37" s="39" t="s">
        <v>51</v>
      </c>
      <c r="N37" s="25"/>
      <c r="O37" s="26"/>
      <c r="P37" s="27"/>
      <c r="Q37" s="27"/>
      <c r="R37" s="27">
        <v>5800</v>
      </c>
      <c r="S37" s="27"/>
      <c r="T37" s="27"/>
      <c r="U37" s="27"/>
      <c r="V37" s="27"/>
      <c r="W37" s="27"/>
      <c r="X37" s="27"/>
      <c r="Y37" s="27"/>
      <c r="Z37" s="27"/>
      <c r="AA37" s="27"/>
    </row>
    <row r="38" spans="1:27" s="40" customFormat="1" ht="275.25">
      <c r="A38" s="49">
        <v>34</v>
      </c>
      <c r="B38" s="50" t="s">
        <v>204</v>
      </c>
      <c r="C38" s="23" t="s">
        <v>200</v>
      </c>
      <c r="D38" s="24" t="s">
        <v>201</v>
      </c>
      <c r="E38" s="22" t="s">
        <v>202</v>
      </c>
      <c r="F38" s="53">
        <v>595300</v>
      </c>
      <c r="G38" s="51">
        <f t="shared" si="0"/>
        <v>70118</v>
      </c>
      <c r="H38" s="51">
        <f t="shared" si="1"/>
        <v>432249</v>
      </c>
      <c r="I38" s="52">
        <f t="shared" si="2"/>
        <v>163051</v>
      </c>
      <c r="J38" s="54">
        <v>1100820</v>
      </c>
      <c r="K38" s="29"/>
      <c r="L38" s="48"/>
      <c r="M38" s="39" t="s">
        <v>51</v>
      </c>
      <c r="N38" s="25"/>
      <c r="O38" s="26"/>
      <c r="P38" s="27"/>
      <c r="Q38" s="27"/>
      <c r="R38" s="27">
        <v>362131</v>
      </c>
      <c r="S38" s="27">
        <v>70118</v>
      </c>
      <c r="T38" s="27"/>
      <c r="U38" s="27"/>
      <c r="V38" s="27"/>
      <c r="W38" s="27"/>
      <c r="X38" s="27"/>
      <c r="Y38" s="27"/>
      <c r="Z38" s="27"/>
      <c r="AA38" s="27"/>
    </row>
    <row r="39" spans="1:27" s="40" customFormat="1" ht="113.25">
      <c r="A39" s="49">
        <v>35</v>
      </c>
      <c r="B39" s="50" t="s">
        <v>252</v>
      </c>
      <c r="C39" s="23" t="s">
        <v>209</v>
      </c>
      <c r="D39" s="24" t="s">
        <v>211</v>
      </c>
      <c r="E39" s="22" t="s">
        <v>210</v>
      </c>
      <c r="F39" s="53">
        <v>7000</v>
      </c>
      <c r="G39" s="51">
        <f t="shared" si="0"/>
        <v>7000</v>
      </c>
      <c r="H39" s="51">
        <f t="shared" si="1"/>
        <v>7000</v>
      </c>
      <c r="I39" s="52">
        <f t="shared" si="2"/>
        <v>0</v>
      </c>
      <c r="J39" s="54"/>
      <c r="K39" s="29"/>
      <c r="L39" s="48"/>
      <c r="M39" s="39" t="s">
        <v>45</v>
      </c>
      <c r="N39" s="25"/>
      <c r="O39" s="26"/>
      <c r="P39" s="27"/>
      <c r="Q39" s="27"/>
      <c r="R39" s="27"/>
      <c r="S39" s="27">
        <v>7000</v>
      </c>
      <c r="T39" s="27"/>
      <c r="U39" s="27"/>
      <c r="V39" s="27"/>
      <c r="W39" s="27"/>
      <c r="X39" s="27"/>
      <c r="Y39" s="27"/>
      <c r="Z39" s="27"/>
      <c r="AA39" s="27"/>
    </row>
    <row r="40" spans="1:27" s="40" customFormat="1" ht="64.5">
      <c r="A40" s="49">
        <v>36</v>
      </c>
      <c r="B40" s="50" t="s">
        <v>235</v>
      </c>
      <c r="C40" s="23" t="s">
        <v>231</v>
      </c>
      <c r="D40" s="24" t="s">
        <v>232</v>
      </c>
      <c r="E40" s="22" t="s">
        <v>233</v>
      </c>
      <c r="F40" s="53">
        <v>32675</v>
      </c>
      <c r="G40" s="51">
        <f>S40</f>
        <v>0</v>
      </c>
      <c r="H40" s="51">
        <f>SUM(P40:AA40)</f>
        <v>0</v>
      </c>
      <c r="I40" s="52">
        <f>F40-H40</f>
        <v>32675</v>
      </c>
      <c r="J40" s="54"/>
      <c r="K40" s="29"/>
      <c r="L40" s="48"/>
      <c r="M40" s="39" t="s">
        <v>234</v>
      </c>
      <c r="N40" s="25"/>
      <c r="O40" s="26"/>
      <c r="P40" s="27"/>
      <c r="Q40" s="27"/>
      <c r="R40" s="27"/>
      <c r="S40" s="27"/>
      <c r="T40" s="27"/>
      <c r="U40" s="27"/>
      <c r="V40" s="27"/>
      <c r="W40" s="27"/>
      <c r="X40" s="27"/>
      <c r="Y40" s="27"/>
      <c r="Z40" s="27"/>
      <c r="AA40" s="27"/>
    </row>
    <row r="41" spans="1:27" s="40" customFormat="1" ht="64.5">
      <c r="A41" s="49">
        <v>37</v>
      </c>
      <c r="B41" s="50" t="s">
        <v>174</v>
      </c>
      <c r="C41" s="23" t="s">
        <v>170</v>
      </c>
      <c r="D41" s="24" t="s">
        <v>171</v>
      </c>
      <c r="E41" s="22" t="s">
        <v>173</v>
      </c>
      <c r="F41" s="53">
        <v>34689</v>
      </c>
      <c r="G41" s="51">
        <f t="shared" si="0"/>
        <v>0</v>
      </c>
      <c r="H41" s="51">
        <f t="shared" si="1"/>
        <v>8576</v>
      </c>
      <c r="I41" s="52">
        <f t="shared" si="2"/>
        <v>26113</v>
      </c>
      <c r="J41" s="32"/>
      <c r="K41" s="29"/>
      <c r="L41" s="48"/>
      <c r="M41" s="39" t="s">
        <v>172</v>
      </c>
      <c r="N41" s="25"/>
      <c r="O41" s="26"/>
      <c r="P41" s="27"/>
      <c r="Q41" s="27">
        <v>6815</v>
      </c>
      <c r="R41" s="27">
        <v>1761</v>
      </c>
      <c r="S41" s="27"/>
      <c r="T41" s="27"/>
      <c r="U41" s="27"/>
      <c r="V41" s="27"/>
      <c r="W41" s="27"/>
      <c r="X41" s="27"/>
      <c r="Y41" s="27"/>
      <c r="Z41" s="27"/>
      <c r="AA41" s="27"/>
    </row>
    <row r="42" spans="1:27" s="40" customFormat="1" ht="145.5">
      <c r="A42" s="49">
        <v>38</v>
      </c>
      <c r="B42" s="50" t="s">
        <v>218</v>
      </c>
      <c r="C42" s="23" t="s">
        <v>215</v>
      </c>
      <c r="D42" s="24" t="s">
        <v>216</v>
      </c>
      <c r="E42" s="22" t="s">
        <v>217</v>
      </c>
      <c r="F42" s="53">
        <v>1026200</v>
      </c>
      <c r="G42" s="51">
        <f>S42</f>
        <v>631183</v>
      </c>
      <c r="H42" s="51">
        <f>SUM(P42:AA42)</f>
        <v>631183</v>
      </c>
      <c r="I42" s="52">
        <f>F42-H42</f>
        <v>395017</v>
      </c>
      <c r="J42" s="32"/>
      <c r="K42" s="29"/>
      <c r="L42" s="48"/>
      <c r="M42" s="39" t="s">
        <v>67</v>
      </c>
      <c r="N42" s="25"/>
      <c r="O42" s="26"/>
      <c r="P42" s="27"/>
      <c r="Q42" s="27"/>
      <c r="R42" s="27"/>
      <c r="S42" s="27">
        <v>631183</v>
      </c>
      <c r="T42" s="27"/>
      <c r="U42" s="27"/>
      <c r="V42" s="27"/>
      <c r="W42" s="27"/>
      <c r="X42" s="27"/>
      <c r="Y42" s="27"/>
      <c r="Z42" s="27"/>
      <c r="AA42" s="27"/>
    </row>
    <row r="43" spans="1:27" s="37" customFormat="1" ht="24.75" customHeight="1">
      <c r="A43" s="14"/>
      <c r="B43" s="15" t="s">
        <v>1</v>
      </c>
      <c r="C43" s="16"/>
      <c r="D43" s="17"/>
      <c r="E43" s="17"/>
      <c r="F43" s="18">
        <f>SUM(F5:F42)</f>
        <v>11622152</v>
      </c>
      <c r="G43" s="18">
        <f>SUM(G5:G42)</f>
        <v>6966584</v>
      </c>
      <c r="H43" s="18">
        <f>SUM(H5:H42)</f>
        <v>9414424</v>
      </c>
      <c r="I43" s="18">
        <f>SUM(I5:I42)</f>
        <v>2207728</v>
      </c>
      <c r="J43" s="19"/>
      <c r="K43" s="30"/>
      <c r="L43" s="41"/>
      <c r="M43" s="47"/>
      <c r="N43" s="33"/>
      <c r="O43" s="21"/>
      <c r="P43" s="12"/>
      <c r="Q43" s="12"/>
      <c r="R43" s="12"/>
      <c r="S43" s="12"/>
      <c r="T43" s="12"/>
      <c r="U43" s="12"/>
      <c r="V43" s="12"/>
      <c r="W43" s="12"/>
      <c r="X43" s="12"/>
      <c r="Y43" s="12"/>
      <c r="Z43" s="12"/>
      <c r="AA43" s="12"/>
    </row>
    <row r="44" spans="1:10" ht="6" customHeight="1">
      <c r="A44" s="3"/>
      <c r="B44" s="4"/>
      <c r="C44" s="5"/>
      <c r="D44" s="42"/>
      <c r="E44" s="4"/>
      <c r="F44" s="4"/>
      <c r="G44" s="4"/>
      <c r="H44" s="4"/>
      <c r="I44" s="4"/>
      <c r="J44" s="5"/>
    </row>
    <row r="45" spans="1:7" ht="15.75" hidden="1">
      <c r="A45" s="97" t="s">
        <v>52</v>
      </c>
      <c r="B45" s="97"/>
      <c r="C45" s="97"/>
      <c r="D45" s="97"/>
      <c r="E45" s="97"/>
      <c r="F45" s="97"/>
      <c r="G45" s="97"/>
    </row>
    <row r="46" spans="1:7" ht="15.75" hidden="1">
      <c r="A46" s="98" t="s">
        <v>53</v>
      </c>
      <c r="B46" s="98"/>
      <c r="C46" s="98"/>
      <c r="D46" s="98"/>
      <c r="E46" s="98"/>
      <c r="F46" s="98"/>
      <c r="G46" s="98"/>
    </row>
    <row r="47" spans="1:7" ht="15.75" hidden="1">
      <c r="A47" s="87" t="s">
        <v>54</v>
      </c>
      <c r="B47" s="87"/>
      <c r="C47" s="87"/>
      <c r="D47" s="87"/>
      <c r="E47" s="87"/>
      <c r="F47" s="87"/>
      <c r="G47" s="87"/>
    </row>
    <row r="48" spans="1:27" s="6" customFormat="1" ht="15.75" hidden="1">
      <c r="A48" s="87" t="s">
        <v>55</v>
      </c>
      <c r="B48" s="87"/>
      <c r="C48" s="87"/>
      <c r="D48" s="87"/>
      <c r="E48" s="87"/>
      <c r="F48" s="87"/>
      <c r="G48" s="87"/>
      <c r="J48" s="8"/>
      <c r="K48" s="31"/>
      <c r="L48" s="38"/>
      <c r="M48" s="43"/>
      <c r="N48" s="43"/>
      <c r="O48" s="44"/>
      <c r="P48" s="45"/>
      <c r="Q48" s="45"/>
      <c r="R48" s="45"/>
      <c r="S48" s="45"/>
      <c r="T48" s="45"/>
      <c r="U48" s="45"/>
      <c r="V48" s="45"/>
      <c r="W48" s="45"/>
      <c r="X48" s="45"/>
      <c r="Y48" s="45"/>
      <c r="Z48" s="45"/>
      <c r="AA48" s="45"/>
    </row>
    <row r="49" spans="1:27" s="6" customFormat="1" ht="19.5">
      <c r="A49" s="91" t="s">
        <v>56</v>
      </c>
      <c r="B49" s="91"/>
      <c r="C49" s="91"/>
      <c r="D49" s="7"/>
      <c r="E49" s="92" t="s">
        <v>57</v>
      </c>
      <c r="F49" s="92"/>
      <c r="G49" s="92"/>
      <c r="J49" s="8"/>
      <c r="K49" s="31"/>
      <c r="L49" s="38"/>
      <c r="M49" s="43"/>
      <c r="N49" s="43"/>
      <c r="O49" s="44"/>
      <c r="P49" s="45"/>
      <c r="Q49" s="45"/>
      <c r="R49" s="45"/>
      <c r="S49" s="45"/>
      <c r="T49" s="45"/>
      <c r="U49" s="45"/>
      <c r="V49" s="45"/>
      <c r="W49" s="45"/>
      <c r="X49" s="45"/>
      <c r="Y49" s="45"/>
      <c r="Z49" s="45"/>
      <c r="AA49" s="45"/>
    </row>
  </sheetData>
  <sheetProtection/>
  <autoFilter ref="A4:AA43"/>
  <mergeCells count="26">
    <mergeCell ref="A47:G47"/>
    <mergeCell ref="A48:G48"/>
    <mergeCell ref="A49:C49"/>
    <mergeCell ref="E49:G49"/>
    <mergeCell ref="P3:AA3"/>
    <mergeCell ref="B12:B13"/>
    <mergeCell ref="B14:B15"/>
    <mergeCell ref="E14:E15"/>
    <mergeCell ref="A45:G45"/>
    <mergeCell ref="A46:G46"/>
    <mergeCell ref="J3:J4"/>
    <mergeCell ref="K3:K4"/>
    <mergeCell ref="L3:L4"/>
    <mergeCell ref="M3:M4"/>
    <mergeCell ref="N3:N4"/>
    <mergeCell ref="O3:O4"/>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2022-01-04T04:42:36Z</cp:lastPrinted>
  <dcterms:created xsi:type="dcterms:W3CDTF">2009-03-05T07:06:29Z</dcterms:created>
  <dcterms:modified xsi:type="dcterms:W3CDTF">2022-01-04T04:42:38Z</dcterms:modified>
  <cp:category/>
  <cp:version/>
  <cp:contentType/>
  <cp:contentStatus/>
</cp:coreProperties>
</file>