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720" activeTab="0"/>
  </bookViews>
  <sheets>
    <sheet name="11111" sheetId="1" r:id="rId1"/>
    <sheet name="11110" sheetId="2" r:id="rId2"/>
    <sheet name="11109" sheetId="3" r:id="rId3"/>
    <sheet name="11108" sheetId="4" r:id="rId4"/>
    <sheet name="11107" sheetId="5" r:id="rId5"/>
    <sheet name="11106" sheetId="6" r:id="rId6"/>
    <sheet name="11105" sheetId="7" r:id="rId7"/>
    <sheet name="11104" sheetId="8" r:id="rId8"/>
    <sheet name="11103" sheetId="9" r:id="rId9"/>
    <sheet name="11102" sheetId="10" r:id="rId10"/>
    <sheet name="11101" sheetId="11" r:id="rId11"/>
  </sheets>
  <definedNames>
    <definedName name="_xlnm._FilterDatabase" localSheetId="10" hidden="1">'11101'!$A$4:$AA$25</definedName>
    <definedName name="_xlnm._FilterDatabase" localSheetId="9" hidden="1">'11102'!$A$4:$AA$33</definedName>
    <definedName name="_xlnm._FilterDatabase" localSheetId="8" hidden="1">'11103'!$A$4:$AA$42</definedName>
    <definedName name="_xlnm._FilterDatabase" localSheetId="7" hidden="1">'11104'!$A$4:$AA$56</definedName>
    <definedName name="_xlnm._FilterDatabase" localSheetId="6" hidden="1">'11105'!$A$4:$AA$64</definedName>
    <definedName name="_xlnm._FilterDatabase" localSheetId="5" hidden="1">'11106'!$A$4:$AA$79</definedName>
    <definedName name="_xlnm._FilterDatabase" localSheetId="4" hidden="1">'11107'!$A$4:$AA$85</definedName>
    <definedName name="_xlnm._FilterDatabase" localSheetId="3" hidden="1">'11108'!$A$4:$AA$89</definedName>
    <definedName name="_xlnm._FilterDatabase" localSheetId="2" hidden="1">'11109'!$A$4:$AA$98</definedName>
    <definedName name="_xlnm._FilterDatabase" localSheetId="1" hidden="1">'11110'!$A$4:$AA$112</definedName>
    <definedName name="_xlnm._FilterDatabase" localSheetId="0" hidden="1">'11111'!$A$4:$AA$129</definedName>
    <definedName name="_xlnm.Print_Area" localSheetId="10">'11101'!$A:$L</definedName>
    <definedName name="_xlnm.Print_Area" localSheetId="9">'11102'!$A:$L</definedName>
    <definedName name="_xlnm.Print_Area" localSheetId="8">'11103'!$A:$L</definedName>
    <definedName name="_xlnm.Print_Area" localSheetId="7">'11104'!$A:$L</definedName>
    <definedName name="_xlnm.Print_Area" localSheetId="6">'11105'!$A:$L</definedName>
    <definedName name="_xlnm.Print_Area" localSheetId="5">'11106'!$A:$L</definedName>
    <definedName name="_xlnm.Print_Area" localSheetId="4">'11107'!$A:$L</definedName>
    <definedName name="_xlnm.Print_Area" localSheetId="3">'11108'!$A:$L</definedName>
    <definedName name="_xlnm.Print_Area" localSheetId="2">'11109'!$A:$L</definedName>
    <definedName name="_xlnm.Print_Area" localSheetId="1">'11110'!$A:$L</definedName>
    <definedName name="_xlnm.Print_Area" localSheetId="0">'11111'!$A:$L</definedName>
    <definedName name="_xlnm.Print_Titles" localSheetId="10">'11101'!$1:$4</definedName>
    <definedName name="_xlnm.Print_Titles" localSheetId="9">'11102'!$1:$4</definedName>
    <definedName name="_xlnm.Print_Titles" localSheetId="8">'11103'!$1:$4</definedName>
    <definedName name="_xlnm.Print_Titles" localSheetId="7">'11104'!$1:$4</definedName>
    <definedName name="_xlnm.Print_Titles" localSheetId="6">'11105'!$1:$4</definedName>
    <definedName name="_xlnm.Print_Titles" localSheetId="5">'11106'!$1:$4</definedName>
    <definedName name="_xlnm.Print_Titles" localSheetId="4">'11107'!$1:$4</definedName>
    <definedName name="_xlnm.Print_Titles" localSheetId="3">'11108'!$1:$4</definedName>
    <definedName name="_xlnm.Print_Titles" localSheetId="2">'11109'!$1:$4</definedName>
    <definedName name="_xlnm.Print_Titles" localSheetId="1">'11110'!$1:$4</definedName>
    <definedName name="_xlnm.Print_Titles" localSheetId="0">'11111'!$1:$4</definedName>
  </definedNames>
  <calcPr fullCalcOnLoad="1"/>
</workbook>
</file>

<file path=xl/sharedStrings.xml><?xml version="1.0" encoding="utf-8"?>
<sst xmlns="http://schemas.openxmlformats.org/spreadsheetml/2006/main" count="4302" uniqueCount="552">
  <si>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</si>
  <si>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</si>
  <si>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</si>
  <si>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</si>
  <si>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</si>
  <si>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</si>
  <si>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</si>
  <si>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</si>
  <si>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</si>
  <si>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</si>
  <si>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</si>
  <si>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</si>
  <si>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</si>
  <si>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</si>
  <si>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</si>
  <si>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</si>
  <si>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</si>
  <si>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</si>
  <si>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</si>
  <si>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</si>
  <si>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</si>
  <si>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</si>
  <si>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</si>
  <si>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</si>
  <si>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</si>
  <si>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</si>
  <si>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</si>
  <si>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</si>
  <si>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</si>
  <si>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</si>
  <si>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</si>
  <si>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</si>
  <si>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</si>
  <si>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</si>
  <si>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</si>
  <si>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</si>
  <si>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</si>
  <si>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</si>
  <si>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</si>
  <si>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</si>
  <si>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</si>
  <si>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</si>
  <si>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</si>
  <si>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</si>
  <si>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</si>
  <si>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</si>
  <si>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</si>
  <si>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陳正賢</t>
  </si>
  <si>
    <t>人事室</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</si>
  <si>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</si>
  <si>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</si>
  <si>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</si>
  <si>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</si>
  <si>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</si>
  <si>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</si>
  <si>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</si>
  <si>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李麗玲</t>
  </si>
  <si>
    <t>設備組</t>
  </si>
  <si>
    <t>A110D9</t>
  </si>
  <si>
    <t>1100801
1110731</t>
  </si>
  <si>
    <t xml:space="preserve">「110地方教育發展基金—國民小學教育—中央政府補助國民小學教育經費—用人費用—正式員額薪資—職員薪金#2
</t>
  </si>
  <si>
    <t>A110C6</t>
  </si>
  <si>
    <t>A110M2</t>
  </si>
  <si>
    <t>110學年度發展本土教育校訂課程實施計畫-碇內國中本土語文融入藝術與人文推廣培訓</t>
  </si>
  <si>
    <t>1100916基府教學參字第1100244703號</t>
  </si>
  <si>
    <t xml:space="preserve">(一)中央補助款20萬500元：
(1)鐘點費15萬2,400元：由110國民小學教育-中央政府補助國民小學教育經費-服務費用-專業服務費-講課鐘點、稿費、出席審查及查詢費項下支應。
(2)業務費4萬8,100元：由110國民小學教育-中央政府補助國民小學教育經費-其他-其他支出-其他#33項下支應。
(二)市府自籌款資本門3萬元，由其他設備-教育局(處)其他設備-購建固定資產、無形資產及非理財目的之長期投資-購建固定資產-購置雜項設備#6項下支應。
</t>
  </si>
  <si>
    <t>A110G3</t>
  </si>
  <si>
    <t>110學年度學習完全免試國中提升學習品質計畫</t>
  </si>
  <si>
    <t>1100911基府教學參字第1100242795號</t>
  </si>
  <si>
    <t xml:space="preserve">1.國教署補助款：
(1)資本門，由建築及設備計畫-中央政府補助建築及設備經費-購置固定資產、無形資產及非理財目的之長期投資-購置固定資產-購置雜項設備#8項下支應。
(2)經常門，由國民小學教育-中央政府補助國民小學教育經費-其他-其他支出-其他#40項下支應。
2.本府自籌款：
(1)資本門，由其他設備-教育局（處）其他設備-購置固定資產、無形資產及非理財目的之長期投資-購置固定資產-購置雜項設備#6項下支應。
(2)經常門，由國民小學教育-國民小學教育行政及督導-其他-其他支出-其他#1項下支應。
</t>
  </si>
  <si>
    <t>A110H2</t>
  </si>
  <si>
    <t>110學年度推動書法教育計畫</t>
  </si>
  <si>
    <t xml:space="preserve">1101005基府教學參字第1100240828號
</t>
  </si>
  <si>
    <t xml:space="preserve">1.中央補助款24萬9,400元：
(1)經常門18萬9,200元：由110國民小學教育-中央政府補助國民小學教育-其他支出-其他-其他#24項下支應。
(2)資本門6萬0,200元：由110建築及設備計畫-中央政府補助建築及設備經費-中央政府補助建築及設備經費-購建固定資產、無形資產及非理財目的之長期投資-購置固定資產-購置雜項設備#8項下支應。
2.市府自籌款10萬0,600元：
(1)經常門9萬0,800元：由110國民小學教育-國民小學教育行政及督導-其他-其他支出-其他#1項下支應。
(2)資本門9,800元：由110其他設備-教育局(處)其他設備-購建固定資產、無形資產及非理財目的之長期投資-購建固定資產-購置雜項設備#6項下支應。
</t>
  </si>
  <si>
    <t>A110R1</t>
  </si>
  <si>
    <t>110學年度國教輔導團領域小組核心團員減授課鐘點費-第1期</t>
  </si>
  <si>
    <t>1101004基府教學參字第1100247115號</t>
  </si>
  <si>
    <t xml:space="preserve">(1)中央補助款：計46萬8,563元，由110國民小學教育─中央政府補助國民小學教育經費－其他－其他支出─其他#40調整至講課鐘點、稿費、出席審查及查詢費項下支應。
(2)自籌款：5萬2,063元，由110國民小學教育—國民小學教育行政及督導－服務費用－專業服務費－講課鐘點、稿費、出席審查及查詢費#3項下支應。
</t>
  </si>
  <si>
    <t>A110Q8</t>
  </si>
  <si>
    <t>1100930基府教學參字第1100246835號</t>
  </si>
  <si>
    <t>110學年度國民中學及國民小學彈性學習課程-社團活動經費</t>
  </si>
  <si>
    <t xml:space="preserve">彈性學習課程-社團活動補助經費由110國民小學教育-國民小學教育行政及督導-服務費用-專業服務費-講課鐘點、稿費、出席審查及查詢費#5
</t>
  </si>
  <si>
    <t>A110I8</t>
  </si>
  <si>
    <t>110學年度國民教育輔導團第1期團務組織運作經費(國中綜合活動學習領域)</t>
  </si>
  <si>
    <t>1100916基府教學參字第1100243836號</t>
  </si>
  <si>
    <t xml:space="preserve">(1)教育部補助款182萬9,700元整，由「國民小學教育－中央政府補助國民小學教育經費－其他－其他支出－其他#40」項下支應。
(2)本府自籌款部分共計9萬6,300元整，由「國民小學教育－國民小學教育行政及督導－其他－其他支出－其他#8」項下支應。
</t>
  </si>
  <si>
    <t>A110R4</t>
  </si>
  <si>
    <t>1100930基府教學參字第1100245174號</t>
  </si>
  <si>
    <t xml:space="preserve">110學年度戶外教育與海洋教育計畫-辦理戶外教育課程
</t>
  </si>
  <si>
    <t>110學年度「國民中小學學生學習扶助─學校開班」第一學期開班經費</t>
  </si>
  <si>
    <t>1101101基府教學參字第1100250448號</t>
  </si>
  <si>
    <t xml:space="preserve">110年地方教育發展基金-國民小
學教育-中央政府補助國民小學教育經費-服務費用-專業服務費-講課鐘點、稿費、出席審查及查詢費
</t>
  </si>
  <si>
    <t>D110A3</t>
  </si>
  <si>
    <t>A110I6</t>
  </si>
  <si>
    <t>110學年度第1學期減授課鐘點暨因課務代理衍生之勞健保、勞退金及公付補充保費</t>
  </si>
  <si>
    <t>1101026基府教學參字第1100249883號</t>
  </si>
  <si>
    <t xml:space="preserve">(1)中央補助款:由「國民小學教育-中央政府補助國民小學教育經費-其他-其他支出-其他#40」調整至「國民小學教育-中央政府補助國民小學教育經費-服務費用-專業服務費-講課鐘點、稿費、出席審查及查詢費」項下支應206萬1,366元。
(2)本府自籌款:由「國民小學教育-國民小學教育行政及督導-服務費用-專業服務費-講課鐘點、稿費、出席審查及查詢費#3」項下支應25萬4,776元。
</t>
  </si>
  <si>
    <t>B111A4</t>
  </si>
  <si>
    <t>教職員退休及撫卹給付-用人費用-退休及卹償金-職員退休及離職金</t>
  </si>
  <si>
    <t xml:space="preserve">111年退休金、撫慰金及退休人員年終慰問金
 </t>
  </si>
  <si>
    <t>1101118基府教國參字第1100253993號</t>
  </si>
  <si>
    <t>A110I1</t>
  </si>
  <si>
    <t xml:space="preserve">110學年度十二年國教課綱國中小階段前導學校計畫-第1期
</t>
  </si>
  <si>
    <t>1101129基府教學參字第1100275769號</t>
  </si>
  <si>
    <t xml:space="preserve">(1)地方自籌經常門12萬3200元，由國民小學教育－國民小學教育行政及督導－其他－其他支出－其他#15項下支應。
(2)中央補助經常門99萬6800元，由國民小學教育－中央政府補助國民小學教育經費－其他－其他支出－其他#2(中央國小#37)項下支應。
</t>
  </si>
  <si>
    <t>E110D2</t>
  </si>
  <si>
    <t xml:space="preserve">110學年度辦理中輟生預防追蹤與復學輔導工作實施計畫
</t>
  </si>
  <si>
    <t>1101125基府教特參字第1100275027號</t>
  </si>
  <si>
    <t xml:space="preserve">(1)中央款：特殊教育計畫-特殊教育-110 年度-中央政府補助特殊教育經費-其他-其他支出-其他#3 項下支應。
(2)地方配合款：特殊教育計畫-特殊教育-110 年度-特殊行政及督導-其他-其他支出-其他#101 項下支應。
</t>
  </si>
  <si>
    <t>餐具澱粉檢驗試劑及油脂檢驗試劑費</t>
  </si>
  <si>
    <t>1101124基府教體參字第1100275311號</t>
  </si>
  <si>
    <t xml:space="preserve">110年度中央政府補助體育教學及活動經費-會費、捐助、補助、分攤、照護、救濟與交流活動費-捐助、補
助與獎助-補(協)助政府機關(構)#8
</t>
  </si>
  <si>
    <t>110學年度補助國民中小學調整教師授課節數及導師費-第1-2期</t>
  </si>
  <si>
    <t>1100727基府教學參字第1100235021號
1101210基府教學參字第1100278548號</t>
  </si>
  <si>
    <t>A110F7</t>
  </si>
  <si>
    <t>110學年度教學補給站補助計畫</t>
  </si>
  <si>
    <t>中華民國111年01月01日至111年1月31日止</t>
  </si>
  <si>
    <t>B111A8</t>
  </si>
  <si>
    <t>111年子女教育補助費</t>
  </si>
  <si>
    <t>1101209基府教國參字第1100276291號</t>
  </si>
  <si>
    <t xml:space="preserve">教職員退休及撫卹給付-用人費用-福利費其他福利費
</t>
  </si>
  <si>
    <t>D111A1</t>
  </si>
  <si>
    <t xml:space="preserve">111年度「推動偏鄉學校中央廚房計畫」進用約聘營養師補助經費
</t>
  </si>
  <si>
    <t>1101223基府教體參字第1100280593B號</t>
  </si>
  <si>
    <t xml:space="preserve">111年度地方教育發展基金-學生衛生保健-會費、捐助、補助、分攤、照護、救濟與交流活動費-捐助、補助與獎助-補(協)助政府機關(構)
</t>
  </si>
  <si>
    <t>E110L1</t>
  </si>
  <si>
    <t>特教組</t>
  </si>
  <si>
    <t xml:space="preserve">地方教育發展基金-特殊教育計畫-特殊教育-110年度-特殊教育行政及督導-服務費用-專業服務費_x0002_講課鐘點、稿費、出席費及查詢費#1
</t>
  </si>
  <si>
    <t>110年度(8月至12月)特殊教團員減授課所需代課鐘點補助經費</t>
  </si>
  <si>
    <t>1101223基府教特參字第1100277973A號</t>
  </si>
  <si>
    <t>A110K8</t>
  </si>
  <si>
    <t xml:space="preserve">110學年度公立國民中學增置專長教師員額實施計畫(國中1000專案)第2-3期經費
</t>
  </si>
  <si>
    <t xml:space="preserve">(1)國教署補助款由110年本市地方教育發展基金─國民小學教育─中央政府補助國民小學教育經費─用人費用─正式員額薪資─職員薪金─#5項下支應。
(2)本府配合款由110年本市地方教育發展基金─國民小學教育─國民小學教育行政及督導─用人費用─正式員額薪資─職員薪金項下支應。
</t>
  </si>
  <si>
    <t>1101207基府教學參字第1100275447號
1101222基府教學參字第1100280503號</t>
  </si>
  <si>
    <t>111年度「推動偏鄉學校中央廚房計畫」－廚工薪資</t>
  </si>
  <si>
    <t>1110107基府教體參字第1110200997號</t>
  </si>
  <si>
    <t xml:space="preserve">由111年本府地方教育發展基金-體育及衛生教育計畫-學生衛生保健-體育及衛生教育-會費、捐助、補助、分攤、照護、救濟與交流活動費-捐助、補助與獎助-補 (協)助政府機關 (構)
</t>
  </si>
  <si>
    <t>預付19,225元。</t>
  </si>
  <si>
    <t>中華民國111年01月01日至111年2月28日止</t>
  </si>
  <si>
    <t>1110112基府教國參字第1100282406號</t>
  </si>
  <si>
    <t>C111F6</t>
  </si>
  <si>
    <t>基隆市110年度交通安全教育績優學校評選計畫經費</t>
  </si>
  <si>
    <t>生教組</t>
  </si>
  <si>
    <t>1110112基府教終參字第1110200820B號</t>
  </si>
  <si>
    <t xml:space="preserve">111年度地方教育發展基金—社會教育計畫—社會教育行政及督導－會費、捐助、補助、分攤、照護、救濟與交流活動費─捐助、補助與獎助－補(協)助政府機關(構)(#1-1)
</t>
  </si>
  <si>
    <t>A111H3</t>
  </si>
  <si>
    <t xml:space="preserve">110學年度「因應嚴重特殊傳染性肺炎補助各縣（市）居家學習實施計畫」採購線上教學設備補助經費
</t>
  </si>
  <si>
    <t>1110112基府教學參字第1110200198號</t>
  </si>
  <si>
    <t xml:space="preserve">(1)應付代收款#0146（111001）。
(2)111年度地方教育發展基金─國民小學教育─國民小學行政及督導─材料及用品費─用品消耗─其他用品消耗#1。
</t>
  </si>
  <si>
    <t>E111S1</t>
  </si>
  <si>
    <t>110學年度國民中學技藝教育課程-第2期(111/1-6月)</t>
  </si>
  <si>
    <t>生規組</t>
  </si>
  <si>
    <t>1110118基府教特參字第1110202716號</t>
  </si>
  <si>
    <t xml:space="preserve">地方教育發展基金-特殊教育計畫-特殊教育-特殊教育行政及督導-111年-其他-其他支出-其他#2(E111S1)
</t>
  </si>
  <si>
    <t>A111P2</t>
  </si>
  <si>
    <t>110學年度探究與實作系列活動實施計畫-教師增能實作研習及成果發表會</t>
  </si>
  <si>
    <t xml:space="preserve">(1)專家出席費部分:「國民小學教育─國民小學教育行政及督導─其他─其他支出─其他#17調整至國民小學教育─國民小學教育行政及督導─服務費用─專業服務費─講課鐘點、稿費、出席審查及查詢費。
(2)其餘部分:「國民小學教育─國民小學教育行政及督導─其他─其他支出─其他#17」。
</t>
  </si>
  <si>
    <t>1110208基府教學參字第1110205813號</t>
  </si>
  <si>
    <t>E111B2</t>
  </si>
  <si>
    <t>111年1-6月兼任輔導教師減授課鐘點費及衍生勞健保暨補充保費</t>
  </si>
  <si>
    <t>1110126基府教特參字第1110204773A號</t>
  </si>
  <si>
    <t>輔導組</t>
  </si>
  <si>
    <t xml:space="preserve">(1)特殊教育計畫-特殊教育-111年-中央政府補助特殊教育經費-用人費用-聘僱及兼職人員薪資-兼職人員酬金。
(2)一般行政管理計畫-行政管理及推展_x0002_111年-人員維持費-用人費用-正式員額薪資-職員薪金。
</t>
  </si>
  <si>
    <t>A111C1</t>
  </si>
  <si>
    <t>111年國中畢業生適性入學宣導說明會</t>
  </si>
  <si>
    <t>1110125基府教學參字第1110204529B號</t>
  </si>
  <si>
    <t xml:space="preserve">(1)國教署補助金額，由111年地方教育發展基金-高中教育_x0002_中央補助高級中學教育經費-其他-其他支出-其他#4項下
支應。
(2)市府配合款，由111年地方教育發展基金-高中教育-高級中學行政及督導-其他-其他支出-其他#1項下支應。
</t>
  </si>
  <si>
    <t>E111B1</t>
  </si>
  <si>
    <t>1110126基府教特參字第1110204773B號</t>
  </si>
  <si>
    <t>111年1-7月專任輔導教師薪資暨110年度年終獎金</t>
  </si>
  <si>
    <t xml:space="preserve">(1)288萬6,400元整。為中央同意跨年度執行案件納入至特殊教育計畫-特殊教育-111年-中央政府補助特殊教育經
費-用人費用-正式員額薪資-職員薪金#1執行。
(2)1,135萬0,451元整。由特殊教育計畫-特殊教育-111年_x0002_中央政府補助特殊教育經費-用人費用-正式員額薪資-職
員薪金#1項下支應。
(3)1,248萬7,805元整。由一般行政管理計畫-行政管理及推展-111年-人員維持費-用人費用-正式員額薪資-職員薪金項下支應。
</t>
  </si>
  <si>
    <t>D111B2</t>
  </si>
  <si>
    <t>111年第1期(110學年度第2學期)健康促進實施計畫</t>
  </si>
  <si>
    <t>1110110基府教體參字第1110201450號</t>
  </si>
  <si>
    <t>衛生組</t>
  </si>
  <si>
    <t xml:space="preserve">111年本府地方教育發展基金-體育及衛生教育計畫-學生衛生保健-體育及衛生教育-會費、捐助、補助、分攤、照護、救濟與交流活動費-捐助、補助與獎助-補 (協)助政府機關 (構)
</t>
  </si>
  <si>
    <t xml:space="preserve">(1)110年中央政府補助體育教學及活動經費-其他-其他支出-其他#3項下支應85%。
(2)110年學生衛生保健-會費、捐助、補助、分攤、照護、救濟與交流活動費-捐助、補助與獎助-其他捐助、補助與獎助項下支應15%。
</t>
  </si>
  <si>
    <t>中華民國111年01月01日至111年3月31日止</t>
  </si>
  <si>
    <t>A111I5</t>
  </si>
  <si>
    <t>110學年度國民教育輔導團第2期團務組織運作經費(國中綜合活動學習領域)</t>
  </si>
  <si>
    <t>1110208基府教學參字第1110205119號</t>
  </si>
  <si>
    <t xml:space="preserve">(1)教育部補助款：國民小學教育－中央政府補助國民小學教育經費－其他－其他支出－其他#10。
(2)本府自籌款：國民小學教育－國民小學教育行政及督導－其他－其他支出－其他#7。
</t>
  </si>
  <si>
    <t>1110217基府教國參字第1110205648號</t>
  </si>
  <si>
    <t>1110210基府教學參字第1110206525號</t>
  </si>
  <si>
    <t xml:space="preserve">110學年度「國民中小學學生學習扶助─學校開班」寒假開班經費
</t>
  </si>
  <si>
    <t xml:space="preserve">111年地方教育發展基金-國民小學教育-中央政府補助國民小學教育經費-服務費用-專業服務費-講課鐘點、稿費、出席審查及查詢費#1
</t>
  </si>
  <si>
    <t>D111A5</t>
  </si>
  <si>
    <t>偏鄉學校推動中央廚房基隆市碇內國中擴建工程-保溫餐桶與運費補助經費</t>
  </si>
  <si>
    <t>1110304基府教體參字第1110210251號</t>
  </si>
  <si>
    <t xml:space="preserve">(1)保溫餐桶購置經費5萬6,320元整，擬由111年度本府地方教育發展基金-體育及衛生教育計畫-體育及衛生教育-學生衛生保健-補貼、獎勵、慰問、照護與救濟-其他補貼、獎勵、慰問、照護與救濟。
(2)運送熟食之運輸費用3萬1,500元整，擬由111年度本府地方教育發展基金-體育及衛生教育計畫-學生衛生保健-捐助、補助與獎助-補 (協)助政府機關 (構)。
</t>
  </si>
  <si>
    <t>B111F2</t>
  </si>
  <si>
    <t>班班有冷氣計畫－111年電費與維護費</t>
  </si>
  <si>
    <t>事務組</t>
  </si>
  <si>
    <t>1110207基府教國參字第1110202728號</t>
  </si>
  <si>
    <t xml:space="preserve">國民中學教育計畫－國民中學教育行政及督導－服務費用－水電費－工作場所電費
</t>
  </si>
  <si>
    <t xml:space="preserve">基隆市110學年度推廣本土語言合唱團計畫 －全國鄉土歌謠音樂比賽培訓經費
</t>
  </si>
  <si>
    <t>1110308基府教學參字第1110210816號</t>
  </si>
  <si>
    <t xml:space="preserve">(1)中央補助款4萬3,093元：由111國民小學教育-中央政府補助國民小學教育經費-服務費用-專業服務費-講課鐘點、稿費、出席審查及查詢費項下支應。
(2)縣市自籌款5,327元：由111國民小學教育-國民小學教育行政及督導-服務費用-專業服務費-講課鐘點、稿費、出席審查及查詢費#4項下支應。
</t>
  </si>
  <si>
    <t>C111C3</t>
  </si>
  <si>
    <t>110學年度全國學生音樂比賽及師生鄉土歌謠比賽補助經費</t>
  </si>
  <si>
    <t>1110303基府教終參字第1110208655H號</t>
  </si>
  <si>
    <t xml:space="preserve">111年度地方教育發展基金─社會教育計畫─社會教育行政及督導─會費、捐助、補助、分攤、照護、救濟與交流活動費─競賽及交流活動費─技能競賽
</t>
  </si>
  <si>
    <t>D111D1</t>
  </si>
  <si>
    <t>111年防制學生藥物濫用校園宣講實施計畫經費</t>
  </si>
  <si>
    <t>1110304基府教體參字第1110210083號</t>
  </si>
  <si>
    <t xml:space="preserve">(1)中央補助款：由本府111年中央政府補助體育教學及活動經費-其他-其他支出-其他#2-1項下支應。
(2)本府配合款：由111年學生衛生保健-會費、捐助、補助、分攤、照護、救濟與交流活動費-捐助、補助與獎助-其他捐助、補助與獎助項下支應。
</t>
  </si>
  <si>
    <t>1110224基府教學參字第11102089177號</t>
  </si>
  <si>
    <t xml:space="preserve">110學年度國教輔導團領域小組核心團員減授課鐘點費-第2期
</t>
  </si>
  <si>
    <t xml:space="preserve">(1)中央補助款：由國民小學教育─中央政府補助國民小學教育經費－其他－其他支出─其他#10調整至講課鐘點、稿費、出席審查及查詢費項下支應。
(2)自籌款：由國民小學教育—國民小學教育行政及督導－服務費用－專業服務費－講課鐘點、稿費、出席審查及查詢費#3項下支應。
</t>
  </si>
  <si>
    <t xml:space="preserve">(1)中央補助款：由110國民小學教育─中央政府補助國民小學教育經費－其他－其他支出─其他#40調整至講課鐘點、稿費、出席審查及查詢費項下支應。
(2)自籌款：由110國民小學教育—國民小學教育行政及督導－服務費用－專業服務費－講課鐘點、稿費、出席審查及查詢費#3項下支應。
</t>
  </si>
  <si>
    <t>A111D1</t>
  </si>
  <si>
    <t xml:space="preserve">110學年度第2學期「市屬公立國民中小學學生教科圖書經費」
</t>
  </si>
  <si>
    <t>1110307基府教學參字第1110209840號</t>
  </si>
  <si>
    <t xml:space="preserve">111年地方教育發展基金－國民小學教育－國民小學教育及行政及督導－材料及用品費－用品消耗－其他用品消耗#2
</t>
  </si>
  <si>
    <t>中華民國111年01月01日至111年4月30日止</t>
  </si>
  <si>
    <t>1110314基府教國參字第1110209381號</t>
  </si>
  <si>
    <t>基隆市111年度第1次原住民族語言能力認證測驗輔導加強班經費</t>
  </si>
  <si>
    <t>1110314基府教學參字第1110212049號</t>
  </si>
  <si>
    <t xml:space="preserve">(1)中央補助款：111國民小學教育-中央政府補助國民小學教育經費-服務費用-專業服務費-講課鐘點、稿費、出席審查及查詢費。
(2)縣市自籌款：111國民小學教育-國民小學教育行政及督導-服務費用-專業服務費-講課鐘點、稿費、出
席審查及查詢費。
</t>
  </si>
  <si>
    <t>1110310基府教終參字第1110209909C號</t>
  </si>
  <si>
    <t>C111C2</t>
  </si>
  <si>
    <t xml:space="preserve">111年度地方教育發展基金—社會教
育計畫—社會教育行政及督導－會費、捐助、補助、分攤、照護、救濟與交流活動費－競賽及交流活動費－技能競賽
</t>
  </si>
  <si>
    <t>110學年度全國學生創意戲劇比賽－國賽補助經費</t>
  </si>
  <si>
    <t>A111P4</t>
  </si>
  <si>
    <t>1110309基府教學參字第1110211249號</t>
  </si>
  <si>
    <t xml:space="preserve">國民小學教育-國民小學教育行政及督導-其他-其他支出-其他#17
</t>
  </si>
  <si>
    <t xml:space="preserve">2022城市博覽會－小小導員1.0中文版培訓及探究實作方案交通費暨膳雜費
</t>
  </si>
  <si>
    <t>D111A3</t>
  </si>
  <si>
    <t>111年度寒假學生午餐費補助經費</t>
  </si>
  <si>
    <t>1110316基府教體參字第1110212749號</t>
  </si>
  <si>
    <t xml:space="preserve">111年本府地方教育發展基金-體育及衛生教育計畫-體育及衛生教育-學生衛生保健-會費、捐助、補助、分攤、照護、救濟與交流活動費-補貼、獎勵、慰問、照護與救濟-其他補貼、獎勵、慰問、照護與救濟
</t>
  </si>
  <si>
    <t>柯宜君</t>
  </si>
  <si>
    <t>1110323基府教特參字第1110213950號</t>
  </si>
  <si>
    <t xml:space="preserve">2022城市博覽會－學生參訪體驗活動經費
</t>
  </si>
  <si>
    <t>A111J3</t>
  </si>
  <si>
    <t xml:space="preserve">110學年度第2學期減授課鐘點暨因課務代理衍生之勞健保、勞退金及公付補充保費
</t>
  </si>
  <si>
    <t>1110315基府教學參字第1110211084號</t>
  </si>
  <si>
    <t>教學組</t>
  </si>
  <si>
    <t xml:space="preserve">(1)中央補助款:由「國民小學教育-中央政府補助國民小學教育經費-其他-其他支出-其他#12」調整至「國
民小學教育-中央政府補助國民小學教育經費-服務費用-專業服務費-講課鐘點、稿費、出席審查及查詢
費」。
(2)本府自籌款:由「國民小學教育-國民小學教育行政及督導-服務費用-專業服務費-講課鐘點、稿費、出席
審查及查詢費#3」。
</t>
  </si>
  <si>
    <t xml:space="preserve">110學年度十二年國教課綱國中小階段前導學校計畫-第2期
</t>
  </si>
  <si>
    <t>1110307基府教學參字第1110210785號</t>
  </si>
  <si>
    <t xml:space="preserve">(1)國民小學教育-國民小學教育行政及督導-其他-其他支出-其他#7。
(2)國民小學教育─中央政府補助國民小學教育經費─其他─其他支出─其他#9(中央國小#18)。
</t>
  </si>
  <si>
    <t>C111A2</t>
  </si>
  <si>
    <t>111年資深優良教師獎勵金</t>
  </si>
  <si>
    <t>1110321基府教終參字第1110211407號</t>
  </si>
  <si>
    <t xml:space="preserve">111年度地方教育發展基金—社會教育計畫—社會教育行政及督導—會費、捐助、補助、分攤、照護、救濟與交流活動費—補貼、獎勵、慰
問、照護與救濟—獎勵費用(#3-1)
</t>
  </si>
  <si>
    <t>E111T2</t>
  </si>
  <si>
    <t>基隆市110學年度區域職探與體驗示範中心計畫-第2期</t>
  </si>
  <si>
    <t>1110328基府教特參字第1110214723號</t>
  </si>
  <si>
    <t>林育如</t>
  </si>
  <si>
    <t xml:space="preserve">(1)本市地方教育發展基金-特殊教育計畫_x0002_特殊教育-111年度-中央政府補助特殊教育經費-其他-其他支出-其他#6。
(2)本市地方教育發展基金-特殊教育計畫-特殊教育-111年度-特殊教育行政及督導-其他-其他支出_x0002_其他#2。
</t>
  </si>
  <si>
    <t>1110317基府教學參字第1110213086號</t>
  </si>
  <si>
    <t>國民小學教育－國民小學教育行政及督導－其他－其他支出－其他＃17</t>
  </si>
  <si>
    <t xml:space="preserve">110學年度探究與實作實施方案計畫-進行探究與實作課程活動經費
</t>
  </si>
  <si>
    <t>110學年度補助國民中小學調整教師授課節數及導師費-第3期</t>
  </si>
  <si>
    <t>1110317基府教學參字第1110213074號</t>
  </si>
  <si>
    <t xml:space="preserve">111地方教育發展基金—國民小學教育—中央政府補助國民小學教育經費—用人費用—正式員額薪資—職員薪金#2
</t>
  </si>
  <si>
    <t xml:space="preserve">110學年度教學補給站補助計畫
</t>
  </si>
  <si>
    <t>E111T1</t>
  </si>
  <si>
    <t>110學年度國中生涯發展教育計畫-第2期</t>
  </si>
  <si>
    <t>1110321基府教特參字第1110213456號</t>
  </si>
  <si>
    <t xml:space="preserve">(1)本市地方教育發展基金-特殊教育計畫_x0002_111年度-特殊教育-特殊教育行政及督導-其他-其他支出-其他#2(E111T1)。
(2)本市地方教育發展基金-特殊教育計畫-特殊教育-111年度-中央政府補助特殊教育經費-其他-其他支出-其他#6。
</t>
  </si>
  <si>
    <t>A111P6</t>
  </si>
  <si>
    <t>111年科展工作小組工作會議及檢討會經費補助</t>
  </si>
  <si>
    <t>1110324基府教學參字第1110214034號</t>
  </si>
  <si>
    <t xml:space="preserve">111年度地方教育發展基金－國民小學教育－國民小學教育行政及督導－其他－其他支出－其他＃21
</t>
  </si>
  <si>
    <t>C111D9</t>
  </si>
  <si>
    <t>110學年度第2學期藝術與美感教育深耕計畫-音樂送到校</t>
  </si>
  <si>
    <t>1110325基府教終參字第1110208900A號</t>
  </si>
  <si>
    <t xml:space="preserve">(1)中央補助款：本府111年度地方教育發展基金—社會教育計畫—社會教育—社會教育行政及督導—其他—其他支出—其他(#2-2)。
(2)本府配合款：本府111年度地方教育發展基金—社會教育計畫—社會教育—社會教育行政及督導—其他—其他支出—其他(#9-8)。
</t>
  </si>
  <si>
    <t>A111J5</t>
  </si>
  <si>
    <t>中華民國111年01月01日至111年5月31日止</t>
  </si>
  <si>
    <t>1110414基府教國參字第1110215585號</t>
  </si>
  <si>
    <t>D111C3</t>
  </si>
  <si>
    <t>110學年度圍棋運動錦標賽-運動競賽獎勵金</t>
  </si>
  <si>
    <t>1110325基府教體參字第1110214387號</t>
  </si>
  <si>
    <t xml:space="preserve">111年體育教學及活動-會費、捐助、補助、分攤、照護、救濟與交流活動費-補貼、獎勵、慰問、照護與救濟-獎勵費用
</t>
  </si>
  <si>
    <t>111年友善校園學生事務輔導與輔導工作-認輔小團體輔導實施計畫</t>
  </si>
  <si>
    <t>1110413基府教特參字第1110217293A號</t>
  </si>
  <si>
    <t xml:space="preserve">(1)本府地方教育發展基金-特殊教育計畫_x0002_特殊教育-中央政府補助特殊教育經費-其他-其他支出_x0002_其他#3。
(2)本府地方教育發展基金-特殊教育計畫_x0002_特殊教育-特殊教育行政及督導-其他-其他支出-其他#5。
</t>
  </si>
  <si>
    <t>E111C2</t>
  </si>
  <si>
    <t>D111A4</t>
  </si>
  <si>
    <t>110學年度第1學期午餐採用國產可溯源食材暨使用有機或產銷履歷蔬菜、米食材經費</t>
  </si>
  <si>
    <t>1110415基府教體參字第1110217728號</t>
  </si>
  <si>
    <t xml:space="preserve">(1)111年地方教育發展基金-中央政府補助體育教學及活動經費-會費、捐助、補助、分攤、照護、救濟與交流活動費-捐助、補助與獎助-補(協)助政府機關(構)。
(2)111年地方教育發展基金-體育及衛生教育計畫-學生衛生保健-會費、捐助、補助、分攤、照護、救濟與交流活動費-補貼、獎勵、慰問、照護與救濟-其他補貼、獎勵、慰問、照護與救濟。
</t>
  </si>
  <si>
    <t>1101207基府教學參字第1100275447號
1101222基府教學參字第1100280503號
1110413基府教學參字第1110215138號</t>
  </si>
  <si>
    <t xml:space="preserve">(1)國教署補助款由111年本市地方教育發展基金－國民小學教育－中央政府補助國民小學教育經費－用人費用－正式員額薪資－職員薪金－#5。
(2)自籌款由111年本市地方教育發展基金－一般行政管理及計畫－行政管理及推展計畫－人員維持費－用人費用－正式員額薪資－職員薪金#1。
</t>
  </si>
  <si>
    <t>碇內中心2022年教育成果展-手做體驗課程經費</t>
  </si>
  <si>
    <t>1110420基府教特參字第1110218327號</t>
  </si>
  <si>
    <t xml:space="preserve">本市地方教育發展基金-特殊教育計畫_x0002_特殊教育-特殊教育行政及督導-其他-其他支出-其他#2。
</t>
  </si>
  <si>
    <t>D111A2</t>
  </si>
  <si>
    <t>111年1-6月午餐補助經費</t>
  </si>
  <si>
    <t>1110413基府教體參字第1110217331A號</t>
  </si>
  <si>
    <t>E111J1</t>
  </si>
  <si>
    <t xml:space="preserve">110學年度第2學期身心障礙學生專業團隊服務(含保費)費用
</t>
  </si>
  <si>
    <t>1110420基府教特參字第1110218378號</t>
  </si>
  <si>
    <t>111地方教育發展基金-特殊教育計
畫-特殊教育-中央政府補助特殊教
育經費-其他-其他支出-其他#7</t>
  </si>
  <si>
    <t>C111B2</t>
  </si>
  <si>
    <t>111年改善音樂樂器及設備計畫</t>
  </si>
  <si>
    <t>1110316基府教終參字第1110210350L號</t>
  </si>
  <si>
    <t xml:space="preserve">111年度地方教育發展基金-其他設備計畫-教育局(處)其他設備-購建固定資產、無形資產及非理財目的之長期投資-購建固定資產-購置雜項設備(#4-1)
</t>
  </si>
  <si>
    <t>E111R1</t>
  </si>
  <si>
    <t>110學年度第2學期視障及學障教科書經費</t>
  </si>
  <si>
    <t>1110511基府教特參字第1110221757號</t>
  </si>
  <si>
    <t xml:space="preserve">111年度地方教育發展基金-國民教育計畫_x0002_國民小學教育計畫-國民小學教育行政及督導-材料用品費-用品消耗-其他用品消耗#2
</t>
  </si>
  <si>
    <t>中華民國111年01月01日至111年6月30日止</t>
  </si>
  <si>
    <t>B111A3</t>
  </si>
  <si>
    <t>B111A5</t>
  </si>
  <si>
    <t>111年服務獎章獎勵金</t>
  </si>
  <si>
    <t>111年現金給與補償金</t>
  </si>
  <si>
    <t xml:space="preserve">1110516基府教國參字第1110220497號
</t>
  </si>
  <si>
    <t>教職員退休及撫卹給付-用人費用-退休及卹償金-職員退休及離職金</t>
  </si>
  <si>
    <t>人員維持費-用人費用-正式員額薪資-職員薪金</t>
  </si>
  <si>
    <t>C111E3</t>
  </si>
  <si>
    <t>1110503基府教終參字第1110220595號</t>
  </si>
  <si>
    <t xml:space="preserve">(1)中央補助款：本府111年度地方教育發展基金-中央政府補助社會教育經費-其他-其他支出-其他(#6-2)。
(2)本府配合款：本府111年度地方教育發展基金-社會教育計畫-社會教育行政及督導-其他-其他支出-其他(#9-10)。
</t>
  </si>
  <si>
    <t>111年國民中小學閱讀推動計畫-國際觀在地情讀報教育經費</t>
  </si>
  <si>
    <t>A111F7</t>
  </si>
  <si>
    <t>110學年度國中校園英語主播經費</t>
  </si>
  <si>
    <t>1110510基府教學參字第1110221665號</t>
  </si>
  <si>
    <t xml:space="preserve">(1)中央補助款：本市111年地方教育發展基金－國民小學教育－中央政府補助國民小學教育經費－其他－其他支出－其他＃29調整至服務費用－專業服務費－講課鐘點、稿費、出席審查及查詢費。
(2)本府自籌款：本市111年地方教育發展基金－國民小學教育－國民小學教育行政及督導－其他－其他支出－其他＃25。
</t>
  </si>
  <si>
    <t>A111D3</t>
  </si>
  <si>
    <t>110學年度第2學期補助國民中學學校用書經費</t>
  </si>
  <si>
    <t>1110512基府教學參字第1110221666號</t>
  </si>
  <si>
    <t xml:space="preserve">(1)中央補助款：111國民小學教育-中央政府補助國民小學教育-其他-其他支出-其他#1調整至材料及用品費-用品消耗-其他用品消耗。
(2)地方自籌款：111國民小學教育-國民小學教育行政及督導-材料及用品費-用品消耗-其他用品消耗#2。
</t>
  </si>
  <si>
    <t>C111C7</t>
  </si>
  <si>
    <t>110學年度全國學生創意戲劇比賽-優等獎勵金</t>
  </si>
  <si>
    <t>1110512基府教終參字第1110220264C號</t>
  </si>
  <si>
    <t xml:space="preserve">111年度地方教育發展基金—社
會教育計畫—社會教育行政及督導－會費、捐助、補助、分攤、照護、救濟與交流活動費－補貼、獎勵、慰問、照護與救濟－獎勵費用(#1-5)
</t>
  </si>
  <si>
    <t xml:space="preserve">推動偏鄉學校中央廚房計畫-110年人力-110年6-12月廚工薪資經費
</t>
  </si>
  <si>
    <t>1110504基府教體參字第1110220717號</t>
  </si>
  <si>
    <t>本府地方教育發展基金專戶(應付代收款、#146、代碼510013)</t>
  </si>
  <si>
    <t>D111C1</t>
  </si>
  <si>
    <t>111年度運動發展基金補助各級學校運動團隊-田徑暨羽球</t>
  </si>
  <si>
    <t>體育組</t>
  </si>
  <si>
    <t>1110422基府教體參字第1110219027號</t>
  </si>
  <si>
    <t xml:space="preserve">111年中央政府補助體育教學及活動經費-會費、捐助、補助、分攤、照護與交流活動費-捐助、補助與獎助-補(協)助政府機關(構)#5-14
</t>
  </si>
  <si>
    <t>D111A7</t>
  </si>
  <si>
    <t>110學年度學生健康檢查矯治費</t>
  </si>
  <si>
    <t>1110504基府教體參字第1110218035號</t>
  </si>
  <si>
    <t xml:space="preserve">本市111年地方教育發展基金-體育及衛生教育計劃-體育及衛生教育-學生衛生保健-服務費用-專業服務費-其他專業服務費#303
</t>
  </si>
  <si>
    <t>E111G1</t>
  </si>
  <si>
    <t>111年度國中組學務工作資源中心學校實施計畫經費</t>
  </si>
  <si>
    <t>1110519基府教特參字第1110223056號</t>
  </si>
  <si>
    <t xml:space="preserve">(1)其中7,107元整，由特殊教育計畫-特殊教育-特殊教育行政及督導-其他-其他支出-其他#5（子目代碼E111G1）支應。
(2)餘2萬0,720元整，由特殊教育計畫-特殊教育-111年度_x0002_中央政府補助特殊教育經費-其他-其他支出-其他#3項下支應。
</t>
  </si>
  <si>
    <t>A111I2</t>
  </si>
  <si>
    <t>111年度藝能充電站教學設備補充計畫-視覺藝術</t>
  </si>
  <si>
    <t>1110517基府教學參字第1110221642號</t>
  </si>
  <si>
    <t xml:space="preserve">111年度地方教育發展基金-國民小學教育-國民小學教育行政及督導-其他-其他支出-其他#21
</t>
  </si>
  <si>
    <t>A111R6</t>
  </si>
  <si>
    <t>111年度電腦教室更新整體規劃經費</t>
  </si>
  <si>
    <t>1110509基府教學參字第1110220896號</t>
  </si>
  <si>
    <t xml:space="preserve">111年地方教育發展基金—國民小學教
育—國民小學教育行政及督導—其他—其他支出—其他#11調整至服務費用—修理保養及保固費—一般房屋修護費
</t>
  </si>
  <si>
    <t>A111S2</t>
  </si>
  <si>
    <t>1110606基府教學參字第1110222427號</t>
  </si>
  <si>
    <t>陳正賢</t>
  </si>
  <si>
    <t xml:space="preserve">111年度藝能充電站教學設備補充計畫-輔導團試辦(第3期)補助經費
</t>
  </si>
  <si>
    <t xml:space="preserve">(1)111年度地方教育發展基金-國民小學教育-國民小學教育行政及督道-其他-其他支出-其他#21。
(2)111年度地方教育發展基金-其他設備計畫-教育局(處)其他設備計畫-購建固定資產、無形資產及非理財目的之長期投資-購置固定資產-購置雜項設備#6。
</t>
  </si>
  <si>
    <t xml:space="preserve">110學年度「國民中小學學生學習扶助─學校開班」第二學期開班經費
</t>
  </si>
  <si>
    <t>1110607基府教學參字第1110225653號</t>
  </si>
  <si>
    <t xml:space="preserve">111年地方教育發展基金-國民小學教育中央政府補助國民小學教育經費-服務費用-專業服務費-講課鐘點、稿費、出席審查及查詢費
</t>
  </si>
  <si>
    <t>110年度本土語言能力認證通過人員獎勵金</t>
  </si>
  <si>
    <t>1110510基府教學參字第1110221562號</t>
  </si>
  <si>
    <r>
      <t xml:space="preserve">(1)中央補助款20萬500元：
</t>
    </r>
    <r>
      <rPr>
        <sz val="12"/>
        <rFont val="Malgun Gothic Semilight"/>
        <family val="2"/>
      </rPr>
      <t>①</t>
    </r>
    <r>
      <rPr>
        <sz val="12"/>
        <rFont val="標楷體"/>
        <family val="4"/>
      </rPr>
      <t xml:space="preserve">鐘點費15萬2,400元：由110國民小學教育-中央政府補助國民小學教育經費-服務費用-專業服務費-講課鐘點、稿費、出席審查及查詢費項下支應。
</t>
    </r>
    <r>
      <rPr>
        <sz val="12"/>
        <rFont val="Malgun Gothic Semilight"/>
        <family val="2"/>
      </rPr>
      <t>②</t>
    </r>
    <r>
      <rPr>
        <sz val="12"/>
        <rFont val="標楷體"/>
        <family val="4"/>
      </rPr>
      <t xml:space="preserve">業務費4萬8,100元：由110國民小學教育-中央政府補助國民小學教育經費-其他-其他支出-其他#33項下支應。
(2)市府自籌款資本門3萬元，由其他設備-教育局(處)其他設備-購建固定資產、無形資產及非理財目的之長期投資-購建固定資產-購置雜項設備#6項下支應。
</t>
    </r>
  </si>
  <si>
    <r>
      <t xml:space="preserve">(1)中央補助款1萬6,000元：擬由111國民小學教育-中央政府補助國民小學教育經費-其他-其他支出-其他＃11項下支應。
(2)市府自籌款8萬5,700元：
</t>
    </r>
    <r>
      <rPr>
        <sz val="12"/>
        <rFont val="Malgun Gothic Semilight"/>
        <family val="2"/>
      </rPr>
      <t>①</t>
    </r>
    <r>
      <rPr>
        <sz val="12"/>
        <rFont val="標楷體"/>
        <family val="4"/>
      </rPr>
      <t xml:space="preserve">6萬8,000元：擬由111國民小學教育-國民小學教育行政及督導-會費、捐助、補助、分攤、照護、救濟與交
流活動費-補貼、獎勵、慰問、照護與救濟-獎勵費用項下支應。
</t>
    </r>
    <r>
      <rPr>
        <sz val="12"/>
        <rFont val="Malgun Gothic Semilight"/>
        <family val="2"/>
      </rPr>
      <t>②</t>
    </r>
    <r>
      <rPr>
        <sz val="12"/>
        <rFont val="標楷體"/>
        <family val="4"/>
      </rPr>
      <t xml:space="preserve">1萬7,700元：擬由111國民小學教育-國民小學教育行政及督導-其他-其他支出-其他＃21超支併決算至111
國民小學教育-國民小學教育經費-會費、捐助、補助、分攤、照護、救濟與交流活動費-補貼、獎勵、慰問、照護與救濟-獎勵費用項下支應。
</t>
    </r>
  </si>
  <si>
    <t>中華民國111年01月01日至111年7月31日止</t>
  </si>
  <si>
    <t>C111C8</t>
  </si>
  <si>
    <t>110學年度全國學生音樂比賽及師生鄉土歌謠比賽獎勵金(團體組)</t>
  </si>
  <si>
    <t>1110530基府教終參字第1110222727號</t>
  </si>
  <si>
    <t xml:space="preserve">111年度地方教育發展基金—社會教育計畫—社會教育行政及督導－會費、捐助、補助、分攤、照護、救濟與交流活動費－補貼、獎勵、慰問、照護與救濟－獎勵費用(#1-6)
</t>
  </si>
  <si>
    <t>B111E4</t>
  </si>
  <si>
    <t>校園球場周圍不銹鋼圍籬工程經費</t>
  </si>
  <si>
    <t>1110325基府教國參字第1110214511號</t>
  </si>
  <si>
    <t xml:space="preserve">111年營建及修建工程-教育局(處)營建及修建工程-購建固定資產、無形資產及非理財目的之長期投資-購置固定資產-擴充改良房屋建築及設備#5調整至購置雜項設備
</t>
  </si>
  <si>
    <t xml:space="preserve">1110610基府教國參字第1110225174號
</t>
  </si>
  <si>
    <t>D111D3</t>
  </si>
  <si>
    <t>推動偏鄉學校中央廚房基隆市碇內國中擴建工程經費-第1次</t>
  </si>
  <si>
    <t>1110208基府教體參字第1110205888號</t>
  </si>
  <si>
    <t>(1)110年中央政府補助建築及設備經費-購建固定資產、無形資產及非理財目的之長期投資-購置固定資產-擴充改良房屋建築及設備#203-6。
(2)111年中央政府補助建築及設備經費-購建固定資產、無形資產及非理財目的之長期投資-購置固定資產-擴充改良房屋建築及設備#10-6。</t>
  </si>
  <si>
    <t>A111I8</t>
  </si>
  <si>
    <t>1110620基府教學參字第1110227706號</t>
  </si>
  <si>
    <t>111年度地方教育發展基金-國民小學教育-中央政府補助國民小學教育經費-其他-其他支出-其他#10</t>
  </si>
  <si>
    <t xml:space="preserve">110學年度精進國民中學及國民小學教師專業與課程品質整體推動計畫-行政業務及教學活動經費
</t>
  </si>
  <si>
    <t>111年1-7月轉入學生及教職員廚工補助</t>
  </si>
  <si>
    <t>1110701基府教體參字第1110230118號</t>
  </si>
  <si>
    <t xml:space="preserve">111年度地方教育發展基金-體育及衛生教育計畫-體育及衛生教育-學生衛生保健-會費、捐助、補助、分攤、照護、救濟與交流活動費-補貼、獎勵、慰問、照護與救濟-其他補貼、獎勵、慰問、照護與救濟#2
</t>
  </si>
  <si>
    <t>E111L1</t>
  </si>
  <si>
    <t>特殊教育輔導團111年1月至12月減授課所而代課鐘點費</t>
  </si>
  <si>
    <t>1110701基府教特參字第1110227994號</t>
  </si>
  <si>
    <t xml:space="preserve">地方教育發展基金-特殊教育計畫-特殊教育-111年度-中央補助特殊教育經費-其他-其他支出-其他#7
</t>
  </si>
  <si>
    <t>中華民國111年01月01日至111年8月31日止</t>
  </si>
  <si>
    <t>D111B1</t>
  </si>
  <si>
    <t>111年度充實健康中心設備經費</t>
  </si>
  <si>
    <t>1110613基府教體參字第1110216161號</t>
  </si>
  <si>
    <t xml:space="preserve">111年地方教育發展基金-建築及設備計畫-其他設備-教育局(處)其他設備-購建固定資產、無形資產及非理財目的之長期投資-購置固定資產-購置雜項設備#2-4
</t>
  </si>
  <si>
    <t>基隆市國中新課綱前導學校扎根與擴散跨校學習社群計畫</t>
  </si>
  <si>
    <t>1110727基府教學參字第1110234547號</t>
  </si>
  <si>
    <t xml:space="preserve">國民小學教育-中央政府補助國民小學教育經費-其他-其他支出-其他#12
</t>
  </si>
  <si>
    <t>C111F4</t>
  </si>
  <si>
    <t>1110712基府教終參字第1110229526D號</t>
  </si>
  <si>
    <t>111年度交通安全教育-巡迴施教活動.大型車內輪差與視野死角體驗活動</t>
  </si>
  <si>
    <t xml:space="preserve">111年度地方教育發展基金—社會教育計畫—社會教育行政及督導－會費、捐助、補助、分攤、照護、救濟與交流活動費－捐助、補助與獎助－補(協)助政府機關(構)(#1-9)
</t>
  </si>
  <si>
    <t>111年度區域職業試探與體驗中心設備維修保養及保固計畫</t>
  </si>
  <si>
    <t>1110715基府特教參字第1110231639A號</t>
  </si>
  <si>
    <t xml:space="preserve">本市地方教育發展基金-特殊教育計畫-111年度-特殊教育-特殊教育行政及督導-修理保養及保固費-機械及設備維修費
</t>
  </si>
  <si>
    <t>中華民國111年01月01日至111年9月30日止</t>
  </si>
  <si>
    <t>111學年度國民中學區域職業試探與體驗中心計畫-第1期</t>
  </si>
  <si>
    <t>1110809基府教特參字第1110236962號</t>
  </si>
  <si>
    <t>A111A1</t>
  </si>
  <si>
    <t>111學年度補助國民中小學調整教師授課節數及導師費-第1期</t>
  </si>
  <si>
    <t>1110810基府教學參字第1110237137號</t>
  </si>
  <si>
    <t xml:space="preserve">(1)本市地方教育發展基金-特殊教育計畫_x0002_特殊教育-111年度-中央政府補助特殊教育經費-其他-其他支出-其他#6。
(2)本市地方教育發展基金-特殊教育計畫-特殊教育-111年度-特殊教育行政及督導-其他-其他支出-其他#3。
(3)本市地方教育發展基金-特殊教育計畫-特殊教育-111年度-特殊教育行政及督導-其他-其他支出-其他#2。
</t>
  </si>
  <si>
    <t xml:space="preserve">1110817基府教國參字第1110236624號
</t>
  </si>
  <si>
    <t>1110818基府教體參字第1110238384號</t>
  </si>
  <si>
    <t xml:space="preserve">推動偏鄉學校中央廚房計畫-碇內國中廚房擴建工程輔導設計費
</t>
  </si>
  <si>
    <t xml:space="preserve">111年中央政府補助體育教學及活動經費-會費、捐助、補助、分攤、照護、救濟與交流活動費-捐助、補助與獎助-補(協)助政府機關(構)#5-21
</t>
  </si>
  <si>
    <t>A111A6</t>
  </si>
  <si>
    <t>111學年度學習扶助-暑期開班經費</t>
  </si>
  <si>
    <t>1110824基府教學參字第1110239584號</t>
  </si>
  <si>
    <t xml:space="preserve">111年國民小學教育-中央政府補助國民小學教育經費-服務費用-專業服務費-講課鐘點、稿費、出席審查及查詢費#1
</t>
  </si>
  <si>
    <t>1110906基府教終參字第1110240537號</t>
  </si>
  <si>
    <t>111年度改善音樂樂器及設備計畫</t>
  </si>
  <si>
    <t xml:space="preserve">111年度地方教育發展基金—其他設備計畫－教育局(處)其他設備－購建固定資產、無形資產及非理財目的之長期投資─購置固定資產－購置什項設備(#4-6)
</t>
  </si>
  <si>
    <t>C111E8</t>
  </si>
  <si>
    <t>111學年度第一學期教育部國民及學前教育署增置國民中小學閱讀推動教師計畫經費</t>
  </si>
  <si>
    <t>1110808基府教終參字第1110236676號</t>
  </si>
  <si>
    <t xml:space="preserve">1.教育部補助款：
(1)「111年度地方教育發展基金─中央政府補助社會教育經費－其他─其他支出－其他(#6-4)」。
(2)「111年度地方教育發展基金─中央政府補助社會教育經費－其他─其他支出－其他(#5-1)」。
2.本府配合款：「111年度地方教育發展基金—社會教育計畫—社會教育行政及督導－其他─其他支出－其他(#9-17)」項下支應。
</t>
  </si>
  <si>
    <t>B111A1</t>
  </si>
  <si>
    <t>111年用人費用不足數撥補-調整待遇4%經費</t>
  </si>
  <si>
    <t>1110830基府教國參字第1110237466號</t>
  </si>
  <si>
    <t xml:space="preserve">111年度地方教育發展基金教育處分基金-一般行政管理計畫-行政管理及推展-人員維持費-用人費用-正式員額薪資-職員薪金#101
</t>
  </si>
  <si>
    <t>D111C7</t>
  </si>
  <si>
    <t>1110317基府教體參字第1110212951號</t>
  </si>
  <si>
    <t xml:space="preserve">111年學生游泳體驗(營)補助經費
</t>
  </si>
  <si>
    <t>111年度防疫人員作業加班費</t>
  </si>
  <si>
    <t>應付代收款(#0146-511005)</t>
  </si>
  <si>
    <t xml:space="preserve">1110902基府教體參字第1110241299N號
</t>
  </si>
  <si>
    <t xml:space="preserve">111年地方教育發展基金—國民小學教育—國民小學教育行政及督導—其他—其他支出—其他#11調整至服務費用—修理保養及保固費—一般房屋修護費
</t>
  </si>
  <si>
    <t>中華民國111年01月01日至111年10月31日止</t>
  </si>
  <si>
    <t>A111I1</t>
  </si>
  <si>
    <t>1110908基府教學參字第1110241277號</t>
  </si>
  <si>
    <t>111學年度增置專長教師(國中1000專案)經費-第1期</t>
  </si>
  <si>
    <t xml:space="preserve">(1)國教署補助款：111年本市地方教育發展基金－國民小學教育－中央政府補助國民小學教育經費－用人費用－式員額薪資－職員薪金－#5。
(2)本府自籌款：111年本市地方教育發展基金－國民小學教育－國民小學教育行政及督導－用人費用－正式員額薪資－職員薪金。
</t>
  </si>
  <si>
    <t>1110715基府教體參字第1110232747號</t>
  </si>
  <si>
    <t xml:space="preserve">公立高級中等以下學校設置樹木解說牌實施計畫經費
</t>
  </si>
  <si>
    <t>1110919基府教特參字第1110243941號</t>
  </si>
  <si>
    <t xml:space="preserve">111學年度生涯發展教育與職業試探國小職場擴大體驗活動經費
</t>
  </si>
  <si>
    <t xml:space="preserve">(1)本市地方教育發展基金-特殊教育計畫-特殊教育-中央政府補助特殊教育經費-111年度-其他-其他支出-其他#6。
(2)本市地方教育發展基金-特殊教育計畫-特殊教育-特殊教育行政及督導-111年度-其他-其他支出_x0002_其他#2(E111T1)。
</t>
  </si>
  <si>
    <t>110學年度區域職業試探與體驗示範中心鐘點費調整補發經費</t>
  </si>
  <si>
    <t>1110916基府教特參字第1110243645號</t>
  </si>
  <si>
    <t xml:space="preserve">(1)本市地方教育發展基金-特殊教育計畫-特殊教育-特殊教育行政及督導-111年度-其他-其他支出-其他
#2(E111T2)。
(2)本市地方教育發展基金-特殊教育計畫-特殊教育-111年度-中央政府補助特殊教育經費-其他-其他支出-其他#6。
</t>
  </si>
  <si>
    <t>E111B1</t>
  </si>
  <si>
    <t xml:space="preserve">111年8-12月專任輔導教師薪資暨110學年度考績獎金
</t>
  </si>
  <si>
    <t>1110913基府教特參字第1110242859號</t>
  </si>
  <si>
    <t xml:space="preserve">112年1月專任輔導教師薪資暨111年年終獎金
</t>
  </si>
  <si>
    <t xml:space="preserve">(1)特殊教育計畫-特殊教育-111年-中央政府輔助特殊教育經費-用人費用-正式員額薪資-職員薪金#1。(子目代碼：E111B1)
(2)特殊教育計畫-特殊教育-111年-特殊教育行政及督導-用人費用-正式員額薪資-職員薪金。
</t>
  </si>
  <si>
    <t>1110912基府教特參字第1110242705號</t>
  </si>
  <si>
    <t>111年2~6月兼任輔導教師減授課鐘點費追加經費</t>
  </si>
  <si>
    <t xml:space="preserve">特殊教育計畫-特殊教育-111年-特殊教育行政及督導-其他-其他支出-其他#5
</t>
  </si>
  <si>
    <t>1110107基府教體參字第1110200997號
1110916基府教體參字第1110243568號</t>
  </si>
  <si>
    <t>111年度「推動偏鄉學校中央廚房計畫」-運輸費及維運費</t>
  </si>
  <si>
    <t>1110916基府教體參字第1110243568號</t>
  </si>
  <si>
    <t xml:space="preserve">111年本府地方教育發展基金-體育及衛生教育計畫-學生衛生保健-體育及衛生教育-會費、捐助、補助、分攤、照護、救濟與交流活動費-捐助、補助與獎助-補 (協)助政府機關 (構)
</t>
  </si>
  <si>
    <t>111年2~6月午餐採用國產可溯源食材經費</t>
  </si>
  <si>
    <t>1110928基府教體參字第1110245962號</t>
  </si>
  <si>
    <t xml:space="preserve">(1)111年地方教育發展基金-體育及衛生教育計畫-學生衛生保健-會費、捐助、補助、分攤、照護、救濟與交流活動費-補貼、獎勵、慰問、照護與救濟-其他補貼、獎勵、慰問、照護與救濟#302項下支應。
(2)111年教育處地方教育發展基金-體育及衛生教育計劃-學生衛生保健-會費、捐助、補助、分攤、照護、救濟與交流活動費-補貼、獎勵、慰問、照護與救濟-其他補貼、獎勵、慰問、照護與救濟#1項下支應。
</t>
  </si>
  <si>
    <t xml:space="preserve">1111013基府教國參字第1110242093號
</t>
  </si>
  <si>
    <t>A111B9</t>
  </si>
  <si>
    <t>111學年度學習區完全免試國中提升學習品質計畫-第1期</t>
  </si>
  <si>
    <t>1110930基府教學參字第1110244676號</t>
  </si>
  <si>
    <t xml:space="preserve">1.國教署補助款(經常門)：國民小學教育-中央政府補助國民小學教育經費-其他-其他支出-其他#7。
2.本府自籌款(經常門)：國民小學教育-國民小學教育行政及督導-其他-其他支出-其他#21。
</t>
  </si>
  <si>
    <t>A111G7</t>
  </si>
  <si>
    <t>推動科技領域課程所需外部人力資源運用計畫</t>
  </si>
  <si>
    <t>1111012基府教學參字第1110246807號</t>
  </si>
  <si>
    <t xml:space="preserve">(1)111年國民小學教育－國民小學教育行政及督導－服務費用－專業服務費－講課鐘點費、稿費、出席審查及查詢費#4。
(2)111年度地方教育發展基金－國民小學教育行政及督導－材料及用品費－用品消耗－其他用品消耗#1。
</t>
  </si>
  <si>
    <t>111學年度第1學期教科書經費-學生</t>
  </si>
  <si>
    <t>1111004基府教學參字第1110246753號</t>
  </si>
  <si>
    <t>A111D2</t>
  </si>
  <si>
    <t xml:space="preserve">111年度本府教育處地方教育發展基金-國民小學教育-國民小學教育及行政及督導-材料及用品費-用品消耗-其他用品消耗#2
</t>
  </si>
  <si>
    <t>D111D4</t>
  </si>
  <si>
    <t>E112B2</t>
  </si>
  <si>
    <t>1111006基府教學參字第1110247260號</t>
  </si>
  <si>
    <t>110學年度第2學期精進計畫-輔導團減授課鐘點費支給標準調整經費</t>
  </si>
  <si>
    <t xml:space="preserve">(1)中央補助款:由「國民小學教育-中央政府補助國民小學教育經費-其他-其他支出-其他#12」調整至「國
民小學教育-中央政府補助國民小學教育經費-服務費用-專業服務費-講課鐘點、稿費、出席審查及查詢費」。
(2)本府自籌款:由「國民小學教育-國民小學教育行政及督導-服務費用-專業服務費-講課鐘點、稿費、出席審查及查詢費#3」。
</t>
  </si>
  <si>
    <t xml:space="preserve">「國民小學教育-中央政府補助國民小學教育經費-其他-其他支出-其他#10」調整至「國民小學教育-中央政府補助國民小學教育經費-服務費用-專業服務費-講課鐘點、稿費、出席審查及查詢費」
</t>
  </si>
  <si>
    <t>A111B2</t>
  </si>
  <si>
    <t>1111011基府教學參字第1110247604號</t>
  </si>
  <si>
    <t>111學年度發展本土教育校訂課程實施計畫-碇內國中本土語文融入藝術與人文推廣培訓</t>
  </si>
  <si>
    <t xml:space="preserve">1.中央補助款：
(1)鐘點費：111國民小學教育-中央政府補助國民小學教育經費-其他-其他支出-其他#7(中央國小#10)項下調整至國民小學教育-中央政府補助國民小學教育經費-服務費用-專業服務費-講課鐘點、稿費、出席審查及查詢費。
(2)業務費：111國民小學教育-中央政府補助國民小學教育經費-其他-其他支出-其他#7(中央國小#10)。
2.市府自籌款：111國民小學教育-國民小學教育行政及督導-其他-其他支出-其他#21。
</t>
  </si>
  <si>
    <t>中華民國111年01月01日至111年11月30日止</t>
  </si>
  <si>
    <t>A111S8</t>
  </si>
  <si>
    <t>111年度推動中小學數位學習精進方案實施計畫減授課經費</t>
  </si>
  <si>
    <t>1110906基府教學參字第1110241875號</t>
  </si>
  <si>
    <t xml:space="preserve">國民小學教育-中央政府補助國民小學教育經費-其他_x0002_其他支出-其他#29調整至服務費用-專業服務費-講課鐘點、稿費、出席審查及查詢費
</t>
  </si>
  <si>
    <t>1110927基府教特參字第1110245451號</t>
  </si>
  <si>
    <t>111學年度國中生涯發展教育計畫-第1期</t>
  </si>
  <si>
    <t xml:space="preserve">(1)本府地方教育發展基金-特殊教育計畫-特殊教育-中央政府補助特殊教育經費-111年度-其他-其他支出-其他#6。
(2)本府地方教育發展基金-特殊教育計畫-特殊教育-特殊教育行政及督導-111年度-其他-其他支出-其他#2(E111T1)
</t>
  </si>
  <si>
    <t>A111D9</t>
  </si>
  <si>
    <t>111學年度採外加代理教師方式推動國小合理教師員額經費(客語備課鐘點)-第1期</t>
  </si>
  <si>
    <t>1111007基府教學參字第1110245561號</t>
  </si>
  <si>
    <t>111學年度「國民中小學學生學習扶助-學校開班」第1學期開班-第1期經費</t>
  </si>
  <si>
    <t>1111017基府教學參字第1110249063號</t>
  </si>
  <si>
    <t xml:space="preserve">(1)國民小學教育－中央政府補助國民小學教育經費－其他－其他支出－其他#7項下調整至講課鐘點、稿費、出席審查及查詢費。
(2)國民小學教育－中央政府補助國民小學教育經費－服務費用－專業服務費－講課鐘點、稿費、出席審查及查詢費#1。
</t>
  </si>
  <si>
    <t>A111U5</t>
  </si>
  <si>
    <t>1111018基府教學參字第1110249207號</t>
  </si>
  <si>
    <t xml:space="preserve">111學年度本土語文(客語)國中開課經費-第1期
</t>
  </si>
  <si>
    <t xml:space="preserve">1.中央補助款28萬1,088元：
(1)其中24萬8,827元擬由111年國民小學教育-中央政府補助國民小學教育經費-服務費用-專業服務費-講課鐘點、稿費、出席審查及查詢費#3(中央國小#8)。
(2)另3萬2,261元擬由111年國民小學教育-中央政府補助國民小學教育經費-其他-其他支出-其他#1(中央國小#8)調至上開科目。
2.市府自籌款3萬8,330元：擬由111年國民小學教育-國民小學教育行政及督導-服務費用-專業服務費-講課鐘點、稿費、出席審查及查詢費#4。
</t>
  </si>
  <si>
    <t>1111014基府教學參字第1110248650號</t>
  </si>
  <si>
    <t>111學年度國中原住民族語開課經費-第1期--阿美語</t>
  </si>
  <si>
    <t xml:space="preserve">(1)中央補助款：由111年國民小學教育-中央政府補助國民小學教育經費-其他-其他支出-其他＃1調整至111年國民小學教育-中央政府補助國民小學教育經費_x0002_服務費用-專業服務費-講課鐘點、稿費、出席審查費及查詢費＃3項下支應。
(2)自籌款：由111年國民小學教育-國民小學教育行政及督導-服務費用-專業服務費-講課鐘點、稿費、出席審查費及查詢費＃4項下支應。
</t>
  </si>
  <si>
    <t>1111012基府教體參字第1110248128號</t>
  </si>
  <si>
    <t>111年度暑假期間學生午餐補助經費</t>
  </si>
  <si>
    <t xml:space="preserve">111年本府地方教育發展基金-體育及衛生教育計畫-體育及衛生教育-學生衛生保健-會費、捐助、補助、分攤、照護、救濟與交流活動費-補貼、獎勵、慰問、照護與救濟-其他補貼、獎勵、慰問、照護與救濟#2
</t>
  </si>
  <si>
    <t>111年現金給與補償金</t>
  </si>
  <si>
    <t>B111A9</t>
  </si>
  <si>
    <t>教職員退休及撫卹給付-用人費用-福利費-其他福利費</t>
  </si>
  <si>
    <t xml:space="preserve">教職員退休及撫卹給付-用人費用-福利費-其他福利費
</t>
  </si>
  <si>
    <t xml:space="preserve">1111026基府教國參字第1110247549號
</t>
  </si>
  <si>
    <t>111年婚喪及生育補助費</t>
  </si>
  <si>
    <t>1110919基府教學參字第1110244034號</t>
  </si>
  <si>
    <t xml:space="preserve">111學年度臺灣手語國中開課經費
</t>
  </si>
  <si>
    <t>1111026基府教特參字第1110250725號</t>
  </si>
  <si>
    <t xml:space="preserve">111學年度國民中學技藝教育課程經費-第1期(111/9-12月)
</t>
  </si>
  <si>
    <t>地方教育發展基金-特殊教育計畫-特殊教育-特殊教育行政及督導-111年度-其他-其他支出-其他#2</t>
  </si>
  <si>
    <t>A111M2</t>
  </si>
  <si>
    <t>設備組</t>
  </si>
  <si>
    <t>A111F6</t>
  </si>
  <si>
    <t>1111025基府教學參字第1110248851號</t>
  </si>
  <si>
    <t>111學年度雙語學校分級甄選計畫-雙語啟航學校</t>
  </si>
  <si>
    <t xml:space="preserve">(1)111年地方教育發展基金－國民小學教育－國民小學教育行政及督導－材料及用品費－用品消耗－其他用品消耗#3。
(2)111年地方教育發展基金－國民小學教育－國民小學教育行政及督導－其他－其他支出－其他#17
</t>
  </si>
  <si>
    <t>111學年度教學補給站計畫</t>
  </si>
  <si>
    <t xml:space="preserve">1111025基府教學參字第1110249239號
</t>
  </si>
  <si>
    <t>110學年度國中技藝教育課程教師鐘點費調整補發經費</t>
  </si>
  <si>
    <t>1110929基府教特參字第1110246212號</t>
  </si>
  <si>
    <t xml:space="preserve">地方教育發展基金-特殊教育計畫-特殊教育-特殊教育行政及督導-111年度-其他-其他支出-其他#2
</t>
  </si>
  <si>
    <t>A111D4</t>
  </si>
  <si>
    <t>1111109基府教學參字第1110252960號</t>
  </si>
  <si>
    <t>111學年度第1學期補助國民中學學校用書經費</t>
  </si>
  <si>
    <t xml:space="preserve">(1)中央補助款：111國民小學教育-中央政府補助國民小學教育-其他-其他支出-其他#22調整至材料及用品費-用品消耗-其他用品消耗
(2)地方自籌款：111國民小學教育-國民小學教育行政及督導-材料及用品費-用品消耗-其他用品消耗#4
</t>
  </si>
  <si>
    <t xml:space="preserve">(1)中央補助款：111國民小學教育-中央政府補助國民小學教育-其他-其他支出-其他#1調整至材料及用品費-用品消耗-其他用品消耗。
(2)地方自籌款：111國民小學教育-國民小學教育行政及督導-材料及用品費-用品消耗-其他用品消耗#2。
</t>
  </si>
  <si>
    <t>A111G3</t>
  </si>
  <si>
    <t>國民中小學教師通過111年度英語檢定報名費</t>
  </si>
  <si>
    <t>1111111基府教學參字第1110252096號</t>
  </si>
  <si>
    <t xml:space="preserve">111年地方教育發展基金－國民小學教育－國民小學教育行政及督導－其他－其他支出－其它＃12辦理超支併決算至國民小學教育－國民小學教育行政及督導－會費、捐助、補助、分攤、照護、救濟與交流活動費－捐助、補助與獎助－補（協）助政府機關（構）項下支應
</t>
  </si>
  <si>
    <t>D111B3</t>
  </si>
  <si>
    <t>1111110基府教體參字第1110253555B號</t>
  </si>
  <si>
    <t>健康飲身親子DIY料理活動經費</t>
  </si>
  <si>
    <t xml:space="preserve">111年學生衛生保健-會費、捐助、補助、分攤、照護、救濟與交流活動費-捐助、補助與獎助-其他捐助、補助與獎助
</t>
  </si>
  <si>
    <t>A111J6</t>
  </si>
  <si>
    <t>1111028基府教學參字第1110251106號</t>
  </si>
  <si>
    <t>111學年度國民教育輔導團團務組織運作經費-第1期</t>
  </si>
  <si>
    <t xml:space="preserve">(1)教育部補助款：國民小學教育－中央政府補助國民小學教育經費－其他－其他支出－其他#29
(2)本府自籌款：國民小學教育－國民小學教育行政及督導－其他－其他支出－其他#7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</si>
</sst>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5">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name val="Malgun Gothic Semilight"/>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75">
    <xf numFmtId="0" fontId="0" fillId="0" borderId="0" xfId="0" applyAlignment="1">
      <alignment vertical="center"/>
    </xf>
    <xf numFmtId="0" fontId="4" fillId="0" borderId="10" xfId="0" applyNumberFormat="1" applyFont="1" applyBorder="1" applyAlignment="1">
      <alignment horizontal="center" vertical="center" wrapText="1"/>
    </xf>
    <xf numFmtId="0" fontId="44"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187" fontId="0" fillId="0" borderId="10" xfId="0" applyNumberFormat="1" applyFill="1" applyBorder="1" applyAlignment="1">
      <alignment horizontal="center" vertical="top" wrapText="1"/>
    </xf>
    <xf numFmtId="0" fontId="0" fillId="0" borderId="10" xfId="0" applyNumberFormat="1" applyFill="1" applyBorder="1" applyAlignment="1">
      <alignment horizontal="center" vertical="top" wrapText="1"/>
    </xf>
    <xf numFmtId="0" fontId="4" fillId="0" borderId="12" xfId="0" applyFont="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Border="1" applyAlignment="1">
      <alignment horizontal="left" vertical="top" wrapText="1"/>
    </xf>
    <xf numFmtId="0" fontId="6" fillId="0" borderId="0" xfId="0" applyFont="1" applyAlignment="1">
      <alignment vertical="top"/>
    </xf>
    <xf numFmtId="0" fontId="4" fillId="0" borderId="10" xfId="0" applyNumberFormat="1" applyFont="1" applyBorder="1" applyAlignment="1">
      <alignment horizontal="center" vertical="center" wrapText="1"/>
    </xf>
    <xf numFmtId="185" fontId="4" fillId="0" borderId="10" xfId="0" applyNumberFormat="1" applyFont="1" applyBorder="1" applyAlignment="1">
      <alignment horizontal="center" vertical="center" wrapText="1"/>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2" xfId="0" applyFont="1" applyFill="1"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vertical="top"/>
    </xf>
    <xf numFmtId="0" fontId="6" fillId="0" borderId="0" xfId="0" applyFont="1" applyAlignment="1">
      <alignment horizontal="left" vertical="top"/>
    </xf>
    <xf numFmtId="0" fontId="4"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135"/>
  <sheetViews>
    <sheetView tabSelected="1" view="pageBreakPreview" zoomScaleSheetLayoutView="100" zoomScalePageLayoutView="0" workbookViewId="0" topLeftCell="A1">
      <pane xSplit="3" ySplit="4" topLeftCell="D128" activePane="bottomRight" state="frozen"/>
      <selection pane="topLeft" activeCell="A1" sqref="A1"/>
      <selection pane="topRight" activeCell="D1" sqref="D1"/>
      <selection pane="bottomLeft" activeCell="A5" sqref="A5"/>
      <selection pane="bottomRight" activeCell="B128" sqref="B128"/>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hidden="1" customWidth="1"/>
    <col min="22" max="22" width="12.875" style="44" hidden="1" customWidth="1"/>
    <col min="23" max="24" width="9.00390625" style="44" hidden="1" customWidth="1"/>
    <col min="25" max="25" width="11.625" style="44" hidden="1" customWidth="1"/>
    <col min="26" max="26" width="11.625" style="44" customWidth="1"/>
    <col min="27" max="27" width="9.37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489</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2" t="s">
        <v>3</v>
      </c>
      <c r="C3" s="62" t="s">
        <v>30</v>
      </c>
      <c r="D3" s="62" t="s">
        <v>4</v>
      </c>
      <c r="E3" s="62" t="s">
        <v>5</v>
      </c>
      <c r="F3" s="62" t="s">
        <v>6</v>
      </c>
      <c r="G3" s="62" t="s">
        <v>0</v>
      </c>
      <c r="H3" s="62"/>
      <c r="I3" s="62" t="s">
        <v>7</v>
      </c>
      <c r="J3" s="62" t="s">
        <v>11</v>
      </c>
      <c r="K3" s="63" t="s">
        <v>12</v>
      </c>
      <c r="L3" s="62" t="s">
        <v>8</v>
      </c>
      <c r="M3" s="70" t="s">
        <v>13</v>
      </c>
      <c r="N3" s="62" t="s">
        <v>28</v>
      </c>
      <c r="O3" s="62" t="s">
        <v>25</v>
      </c>
      <c r="P3" s="62" t="s">
        <v>26</v>
      </c>
      <c r="Q3" s="62"/>
      <c r="R3" s="62"/>
      <c r="S3" s="62"/>
      <c r="T3" s="62"/>
      <c r="U3" s="62"/>
      <c r="V3" s="62"/>
      <c r="W3" s="62"/>
      <c r="X3" s="62"/>
      <c r="Y3" s="62"/>
      <c r="Z3" s="62"/>
      <c r="AA3" s="62"/>
    </row>
    <row r="4" spans="1:39" s="36" customFormat="1" ht="32.25">
      <c r="A4" s="74"/>
      <c r="B4" s="62"/>
      <c r="C4" s="62"/>
      <c r="D4" s="62"/>
      <c r="E4" s="62"/>
      <c r="F4" s="62"/>
      <c r="G4" s="1" t="s">
        <v>9</v>
      </c>
      <c r="H4" s="1" t="s">
        <v>10</v>
      </c>
      <c r="I4" s="62"/>
      <c r="J4" s="62"/>
      <c r="K4" s="63"/>
      <c r="L4" s="62"/>
      <c r="M4" s="70"/>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Z5</f>
        <v>0</v>
      </c>
      <c r="H5" s="49">
        <f>SUM(P5:Z5)</f>
        <v>109344</v>
      </c>
      <c r="I5" s="50">
        <f>F5-H5</f>
        <v>0</v>
      </c>
      <c r="J5" s="52">
        <v>11101</v>
      </c>
      <c r="K5" s="27">
        <v>44746</v>
      </c>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71">Z6</f>
        <v>0</v>
      </c>
      <c r="H6" s="49">
        <f aca="true" t="shared" si="1" ref="H6:H71">SUM(P6:Z6)</f>
        <v>39880</v>
      </c>
      <c r="I6" s="50">
        <f aca="true" t="shared" si="2" ref="I6:I71">F6-H6</f>
        <v>0</v>
      </c>
      <c r="J6" s="52">
        <v>1110630</v>
      </c>
      <c r="K6" s="27">
        <v>44746</v>
      </c>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0</v>
      </c>
      <c r="H7" s="49">
        <f t="shared" si="1"/>
        <v>111103</v>
      </c>
      <c r="I7" s="50">
        <f t="shared" si="2"/>
        <v>0</v>
      </c>
      <c r="J7" s="52">
        <v>1110630</v>
      </c>
      <c r="K7" s="27">
        <v>44746</v>
      </c>
      <c r="L7" s="47"/>
      <c r="M7" s="45" t="s">
        <v>44</v>
      </c>
      <c r="N7" s="31"/>
      <c r="O7" s="20"/>
      <c r="P7" s="11"/>
      <c r="Q7" s="11"/>
      <c r="R7" s="11"/>
      <c r="S7" s="11"/>
      <c r="T7" s="11"/>
      <c r="U7" s="11">
        <f>120387-90364-6796</f>
        <v>23227</v>
      </c>
      <c r="V7" s="11">
        <v>87876</v>
      </c>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v>44767</v>
      </c>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0</v>
      </c>
      <c r="H9" s="49">
        <f t="shared" si="1"/>
        <v>476217</v>
      </c>
      <c r="I9" s="50">
        <f t="shared" si="2"/>
        <v>0</v>
      </c>
      <c r="J9" s="53" t="s">
        <v>59</v>
      </c>
      <c r="K9" s="27">
        <v>44767</v>
      </c>
      <c r="L9" s="47"/>
      <c r="M9" s="45" t="s">
        <v>46</v>
      </c>
      <c r="N9" s="31"/>
      <c r="O9" s="20"/>
      <c r="P9" s="11"/>
      <c r="Q9" s="11"/>
      <c r="R9" s="11"/>
      <c r="S9" s="11">
        <f>119265-83180</f>
        <v>36085</v>
      </c>
      <c r="T9" s="11">
        <v>115018</v>
      </c>
      <c r="U9" s="11">
        <v>119265</v>
      </c>
      <c r="V9" s="11">
        <v>205849</v>
      </c>
      <c r="W9" s="11"/>
      <c r="X9" s="11"/>
      <c r="Y9" s="11"/>
      <c r="Z9" s="11"/>
      <c r="AA9" s="11"/>
    </row>
    <row r="10" spans="1:27" ht="48">
      <c r="A10" s="48">
        <v>6</v>
      </c>
      <c r="B10" s="47"/>
      <c r="C10" s="48" t="s">
        <v>114</v>
      </c>
      <c r="D10" s="2" t="s">
        <v>257</v>
      </c>
      <c r="E10" s="47"/>
      <c r="F10" s="49">
        <v>9269</v>
      </c>
      <c r="G10" s="49">
        <f t="shared" si="0"/>
        <v>0</v>
      </c>
      <c r="H10" s="49">
        <f t="shared" si="1"/>
        <v>9269</v>
      </c>
      <c r="I10" s="50">
        <f t="shared" si="2"/>
        <v>0</v>
      </c>
      <c r="J10" s="53"/>
      <c r="K10" s="27"/>
      <c r="L10" s="47"/>
      <c r="M10" s="45" t="s">
        <v>57</v>
      </c>
      <c r="N10" s="31"/>
      <c r="O10" s="20"/>
      <c r="P10" s="11"/>
      <c r="Q10" s="11"/>
      <c r="R10" s="11"/>
      <c r="S10" s="11"/>
      <c r="T10" s="11"/>
      <c r="U10" s="11"/>
      <c r="V10" s="11"/>
      <c r="W10" s="11">
        <v>9269</v>
      </c>
      <c r="X10" s="11"/>
      <c r="Y10" s="11"/>
      <c r="Z10" s="11"/>
      <c r="AA10" s="11"/>
    </row>
    <row r="11" spans="1:27" ht="307.5">
      <c r="A11" s="48">
        <v>7</v>
      </c>
      <c r="B11" s="47" t="s">
        <v>69</v>
      </c>
      <c r="C11" s="48" t="s">
        <v>66</v>
      </c>
      <c r="D11" s="2" t="s">
        <v>67</v>
      </c>
      <c r="E11" s="47" t="s">
        <v>68</v>
      </c>
      <c r="F11" s="49">
        <v>233415</v>
      </c>
      <c r="G11" s="49">
        <f t="shared" si="0"/>
        <v>0</v>
      </c>
      <c r="H11" s="49">
        <f t="shared" si="1"/>
        <v>233415</v>
      </c>
      <c r="I11" s="50">
        <f t="shared" si="2"/>
        <v>0</v>
      </c>
      <c r="J11" s="54">
        <v>1110731</v>
      </c>
      <c r="K11" s="27">
        <v>44771</v>
      </c>
      <c r="L11" s="47"/>
      <c r="M11" s="45" t="s">
        <v>45</v>
      </c>
      <c r="N11" s="31"/>
      <c r="O11" s="20"/>
      <c r="P11" s="11">
        <v>7443</v>
      </c>
      <c r="Q11" s="11">
        <v>6616</v>
      </c>
      <c r="R11" s="11"/>
      <c r="S11" s="11">
        <v>51372</v>
      </c>
      <c r="T11" s="11">
        <v>23986</v>
      </c>
      <c r="U11" s="11">
        <v>33543</v>
      </c>
      <c r="V11" s="11">
        <v>21688</v>
      </c>
      <c r="W11" s="11">
        <v>88767</v>
      </c>
      <c r="X11" s="11"/>
      <c r="Y11" s="11"/>
      <c r="Z11" s="11"/>
      <c r="AA11" s="11"/>
    </row>
    <row r="12" spans="1:27" ht="356.25">
      <c r="A12" s="48">
        <v>8</v>
      </c>
      <c r="B12" s="47" t="s">
        <v>73</v>
      </c>
      <c r="C12" s="48" t="s">
        <v>70</v>
      </c>
      <c r="D12" s="2" t="s">
        <v>71</v>
      </c>
      <c r="E12" s="47" t="s">
        <v>72</v>
      </c>
      <c r="F12" s="49">
        <v>10000</v>
      </c>
      <c r="G12" s="49">
        <f t="shared" si="0"/>
        <v>0</v>
      </c>
      <c r="H12" s="49">
        <f t="shared" si="1"/>
        <v>10000</v>
      </c>
      <c r="I12" s="50">
        <f t="shared" si="2"/>
        <v>0</v>
      </c>
      <c r="J12" s="53"/>
      <c r="K12" s="27">
        <v>44740</v>
      </c>
      <c r="L12" s="47"/>
      <c r="M12" s="45" t="s">
        <v>46</v>
      </c>
      <c r="N12" s="31"/>
      <c r="O12" s="20"/>
      <c r="P12" s="11"/>
      <c r="Q12" s="11"/>
      <c r="R12" s="11"/>
      <c r="S12" s="11"/>
      <c r="T12" s="11"/>
      <c r="U12" s="11"/>
      <c r="V12" s="11">
        <v>10000</v>
      </c>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v>44760</v>
      </c>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0</v>
      </c>
      <c r="H14" s="49">
        <f t="shared" si="1"/>
        <v>142992</v>
      </c>
      <c r="I14" s="50">
        <f t="shared" si="2"/>
        <v>0</v>
      </c>
      <c r="J14" s="54">
        <v>1110731</v>
      </c>
      <c r="K14" s="27">
        <v>44760</v>
      </c>
      <c r="L14" s="47"/>
      <c r="M14" s="45" t="s">
        <v>46</v>
      </c>
      <c r="N14" s="31"/>
      <c r="O14" s="20"/>
      <c r="P14" s="11"/>
      <c r="Q14" s="11"/>
      <c r="R14" s="11"/>
      <c r="S14" s="11">
        <v>88308</v>
      </c>
      <c r="T14" s="11">
        <v>18789</v>
      </c>
      <c r="U14" s="11">
        <v>20180</v>
      </c>
      <c r="V14" s="11">
        <v>15715</v>
      </c>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20185</v>
      </c>
      <c r="H16" s="49">
        <f t="shared" si="1"/>
        <v>37612</v>
      </c>
      <c r="I16" s="50">
        <f t="shared" si="2"/>
        <v>0</v>
      </c>
      <c r="J16" s="54">
        <v>1110731</v>
      </c>
      <c r="K16" s="27">
        <v>44883</v>
      </c>
      <c r="L16" s="47"/>
      <c r="M16" s="45" t="s">
        <v>47</v>
      </c>
      <c r="N16" s="31"/>
      <c r="O16" s="20"/>
      <c r="P16" s="11"/>
      <c r="Q16" s="11"/>
      <c r="R16" s="11"/>
      <c r="S16" s="11"/>
      <c r="T16" s="11"/>
      <c r="U16" s="11"/>
      <c r="V16" s="11"/>
      <c r="W16" s="11"/>
      <c r="X16" s="11"/>
      <c r="Y16" s="11">
        <v>17427</v>
      </c>
      <c r="Z16" s="11">
        <v>20185</v>
      </c>
      <c r="AA16" s="11"/>
    </row>
    <row r="17" spans="1:27" ht="177.75">
      <c r="A17" s="48">
        <v>13</v>
      </c>
      <c r="B17" s="47" t="s">
        <v>286</v>
      </c>
      <c r="C17" s="48" t="s">
        <v>130</v>
      </c>
      <c r="D17" s="2" t="s">
        <v>131</v>
      </c>
      <c r="E17" s="47" t="s">
        <v>285</v>
      </c>
      <c r="F17" s="49">
        <f>65000+195950+284050</f>
        <v>545000</v>
      </c>
      <c r="G17" s="49">
        <f t="shared" si="0"/>
        <v>0</v>
      </c>
      <c r="H17" s="49">
        <f t="shared" si="1"/>
        <v>545000</v>
      </c>
      <c r="I17" s="50">
        <f t="shared" si="2"/>
        <v>0</v>
      </c>
      <c r="J17" s="54">
        <v>1110731</v>
      </c>
      <c r="K17" s="27">
        <v>44767</v>
      </c>
      <c r="L17" s="47"/>
      <c r="M17" s="45" t="s">
        <v>46</v>
      </c>
      <c r="N17" s="31"/>
      <c r="O17" s="20"/>
      <c r="P17" s="11">
        <v>236026</v>
      </c>
      <c r="Q17" s="11"/>
      <c r="R17" s="11">
        <v>9253</v>
      </c>
      <c r="S17" s="11">
        <v>9253</v>
      </c>
      <c r="T17" s="11">
        <v>201403</v>
      </c>
      <c r="U17" s="11">
        <v>56465</v>
      </c>
      <c r="V17" s="11">
        <v>13846</v>
      </c>
      <c r="W17" s="11">
        <v>9377</v>
      </c>
      <c r="X17" s="11">
        <v>9377</v>
      </c>
      <c r="Y17" s="11"/>
      <c r="Z17" s="11"/>
      <c r="AA17" s="11"/>
    </row>
    <row r="18" spans="1:27" ht="281.25">
      <c r="A18" s="48">
        <v>14</v>
      </c>
      <c r="B18" s="47" t="s">
        <v>363</v>
      </c>
      <c r="C18" s="48" t="s">
        <v>62</v>
      </c>
      <c r="D18" s="2" t="s">
        <v>63</v>
      </c>
      <c r="E18" s="47" t="s">
        <v>64</v>
      </c>
      <c r="F18" s="49">
        <v>18829</v>
      </c>
      <c r="G18" s="49">
        <f t="shared" si="0"/>
        <v>0</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 t="shared" si="0"/>
        <v>0</v>
      </c>
      <c r="H21" s="49">
        <f t="shared" si="1"/>
        <v>750</v>
      </c>
      <c r="I21" s="50">
        <f t="shared" si="2"/>
        <v>0</v>
      </c>
      <c r="J21" s="54"/>
      <c r="K21" s="27">
        <v>44792</v>
      </c>
      <c r="L21" s="47"/>
      <c r="M21" s="45" t="s">
        <v>46</v>
      </c>
      <c r="N21" s="31"/>
      <c r="O21" s="20"/>
      <c r="P21" s="11"/>
      <c r="Q21" s="11"/>
      <c r="R21" s="11"/>
      <c r="S21" s="11"/>
      <c r="T21" s="11"/>
      <c r="U21" s="11"/>
      <c r="V21" s="11">
        <v>750</v>
      </c>
      <c r="W21" s="11"/>
      <c r="X21" s="11"/>
      <c r="Y21" s="11"/>
      <c r="Z21" s="11"/>
      <c r="AA21" s="11"/>
    </row>
    <row r="22" spans="1:27" ht="96.75">
      <c r="A22" s="48">
        <v>18</v>
      </c>
      <c r="B22" s="47" t="s">
        <v>81</v>
      </c>
      <c r="C22" s="48" t="s">
        <v>78</v>
      </c>
      <c r="D22" s="2" t="s">
        <v>80</v>
      </c>
      <c r="E22" s="47" t="s">
        <v>79</v>
      </c>
      <c r="F22" s="49">
        <v>21081</v>
      </c>
      <c r="G22" s="49">
        <f t="shared" si="0"/>
        <v>0</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v>44778</v>
      </c>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0</v>
      </c>
      <c r="H24" s="49">
        <f t="shared" si="1"/>
        <v>30878</v>
      </c>
      <c r="I24" s="50">
        <f t="shared" si="2"/>
        <v>0</v>
      </c>
      <c r="J24" s="52">
        <v>1110731</v>
      </c>
      <c r="K24" s="27">
        <v>44778</v>
      </c>
      <c r="L24" s="47"/>
      <c r="M24" s="45" t="s">
        <v>46</v>
      </c>
      <c r="N24" s="31"/>
      <c r="O24" s="20"/>
      <c r="P24" s="11"/>
      <c r="Q24" s="11"/>
      <c r="R24" s="11">
        <v>4411</v>
      </c>
      <c r="S24" s="11">
        <v>7352</v>
      </c>
      <c r="T24" s="11">
        <v>5882</v>
      </c>
      <c r="U24" s="11">
        <v>7352</v>
      </c>
      <c r="V24" s="11">
        <v>1470</v>
      </c>
      <c r="W24" s="11">
        <v>4411</v>
      </c>
      <c r="X24" s="11"/>
      <c r="Y24" s="11"/>
      <c r="Z24" s="11"/>
      <c r="AA24" s="11"/>
    </row>
    <row r="25" spans="1:27" ht="64.5">
      <c r="A25" s="48">
        <v>21</v>
      </c>
      <c r="B25" s="47"/>
      <c r="C25" s="48" t="s">
        <v>86</v>
      </c>
      <c r="D25" s="2" t="s">
        <v>88</v>
      </c>
      <c r="E25" s="47" t="s">
        <v>87</v>
      </c>
      <c r="F25" s="49">
        <v>120000</v>
      </c>
      <c r="G25" s="49">
        <f t="shared" si="0"/>
        <v>0</v>
      </c>
      <c r="H25" s="49">
        <f t="shared" si="1"/>
        <v>120000</v>
      </c>
      <c r="I25" s="50">
        <f t="shared" si="2"/>
        <v>0</v>
      </c>
      <c r="J25" s="52">
        <v>1110731</v>
      </c>
      <c r="K25" s="27">
        <v>44778</v>
      </c>
      <c r="L25" s="47"/>
      <c r="M25" s="45" t="s">
        <v>46</v>
      </c>
      <c r="N25" s="31"/>
      <c r="O25" s="20"/>
      <c r="P25" s="11"/>
      <c r="Q25" s="11"/>
      <c r="R25" s="11"/>
      <c r="S25" s="11"/>
      <c r="T25" s="11"/>
      <c r="U25" s="11"/>
      <c r="V25" s="11">
        <v>50130</v>
      </c>
      <c r="W25" s="11">
        <v>69870</v>
      </c>
      <c r="X25" s="11"/>
      <c r="Y25" s="11"/>
      <c r="Z25" s="11"/>
      <c r="AA25" s="11"/>
    </row>
    <row r="26" spans="1:27" ht="81">
      <c r="A26" s="48">
        <v>22</v>
      </c>
      <c r="B26" s="47" t="s">
        <v>256</v>
      </c>
      <c r="C26" s="48" t="s">
        <v>408</v>
      </c>
      <c r="D26" s="2" t="s">
        <v>409</v>
      </c>
      <c r="E26" s="47" t="s">
        <v>410</v>
      </c>
      <c r="F26" s="49">
        <v>321788</v>
      </c>
      <c r="G26" s="49">
        <f t="shared" si="0"/>
        <v>105884</v>
      </c>
      <c r="H26" s="49">
        <f t="shared" si="1"/>
        <v>266830</v>
      </c>
      <c r="I26" s="50">
        <f t="shared" si="2"/>
        <v>54958</v>
      </c>
      <c r="J26" s="52"/>
      <c r="K26" s="27"/>
      <c r="L26" s="47"/>
      <c r="M26" s="45" t="s">
        <v>46</v>
      </c>
      <c r="N26" s="31"/>
      <c r="O26" s="20"/>
      <c r="P26" s="11"/>
      <c r="Q26" s="11"/>
      <c r="R26" s="11"/>
      <c r="S26" s="11"/>
      <c r="T26" s="11"/>
      <c r="U26" s="11"/>
      <c r="V26" s="11"/>
      <c r="W26" s="11"/>
      <c r="X26" s="11">
        <v>32675</v>
      </c>
      <c r="Y26" s="11">
        <v>128271</v>
      </c>
      <c r="Z26" s="11">
        <v>105884</v>
      </c>
      <c r="AA26" s="11"/>
    </row>
    <row r="27" spans="1:27" ht="81">
      <c r="A27" s="48">
        <v>23</v>
      </c>
      <c r="B27" s="47" t="s">
        <v>419</v>
      </c>
      <c r="C27" s="48" t="s">
        <v>416</v>
      </c>
      <c r="D27" s="2" t="s">
        <v>417</v>
      </c>
      <c r="E27" s="47" t="s">
        <v>418</v>
      </c>
      <c r="F27" s="49">
        <v>237831</v>
      </c>
      <c r="G27" s="49">
        <f t="shared" si="0"/>
        <v>35717</v>
      </c>
      <c r="H27" s="49">
        <f t="shared" si="1"/>
        <v>237831</v>
      </c>
      <c r="I27" s="50">
        <f t="shared" si="2"/>
        <v>0</v>
      </c>
      <c r="J27" s="52">
        <v>1110630</v>
      </c>
      <c r="K27" s="27"/>
      <c r="L27" s="47"/>
      <c r="M27" s="45" t="s">
        <v>44</v>
      </c>
      <c r="N27" s="31"/>
      <c r="O27" s="20"/>
      <c r="P27" s="11"/>
      <c r="Q27" s="11"/>
      <c r="R27" s="11"/>
      <c r="S27" s="11"/>
      <c r="T27" s="11"/>
      <c r="U27" s="11"/>
      <c r="V27" s="11"/>
      <c r="W27" s="11"/>
      <c r="X27" s="11">
        <v>192988</v>
      </c>
      <c r="Y27" s="11">
        <v>9126</v>
      </c>
      <c r="Z27" s="11">
        <v>35717</v>
      </c>
      <c r="AA27" s="11"/>
    </row>
    <row r="28" spans="1:27" ht="145.5">
      <c r="A28" s="48">
        <v>24</v>
      </c>
      <c r="B28" s="47" t="s">
        <v>502</v>
      </c>
      <c r="C28" s="48" t="s">
        <v>416</v>
      </c>
      <c r="D28" s="2" t="s">
        <v>500</v>
      </c>
      <c r="E28" s="47" t="s">
        <v>501</v>
      </c>
      <c r="F28" s="49">
        <v>122420</v>
      </c>
      <c r="G28" s="49">
        <f t="shared" si="0"/>
        <v>35229</v>
      </c>
      <c r="H28" s="49">
        <f t="shared" si="1"/>
        <v>35229</v>
      </c>
      <c r="I28" s="50">
        <f t="shared" si="2"/>
        <v>87191</v>
      </c>
      <c r="J28" s="52">
        <v>1120630</v>
      </c>
      <c r="K28" s="27"/>
      <c r="L28" s="47"/>
      <c r="M28" s="45" t="s">
        <v>44</v>
      </c>
      <c r="N28" s="31"/>
      <c r="O28" s="20"/>
      <c r="P28" s="11"/>
      <c r="Q28" s="11"/>
      <c r="R28" s="11"/>
      <c r="S28" s="11"/>
      <c r="T28" s="11"/>
      <c r="U28" s="11"/>
      <c r="V28" s="11"/>
      <c r="W28" s="11"/>
      <c r="X28" s="11"/>
      <c r="Y28" s="11"/>
      <c r="Z28" s="11">
        <v>35229</v>
      </c>
      <c r="AA28" s="11"/>
    </row>
    <row r="29" spans="1:27" ht="243">
      <c r="A29" s="48">
        <v>25</v>
      </c>
      <c r="B29" s="47" t="s">
        <v>488</v>
      </c>
      <c r="C29" s="48" t="s">
        <v>485</v>
      </c>
      <c r="D29" s="2" t="s">
        <v>487</v>
      </c>
      <c r="E29" s="47" t="s">
        <v>486</v>
      </c>
      <c r="F29" s="49">
        <v>121000</v>
      </c>
      <c r="G29" s="49">
        <f t="shared" si="0"/>
        <v>35272</v>
      </c>
      <c r="H29" s="49">
        <f t="shared" si="1"/>
        <v>35272</v>
      </c>
      <c r="I29" s="50">
        <f t="shared" si="2"/>
        <v>85728</v>
      </c>
      <c r="J29" s="52"/>
      <c r="K29" s="27"/>
      <c r="L29" s="47"/>
      <c r="M29" s="45" t="s">
        <v>43</v>
      </c>
      <c r="N29" s="31"/>
      <c r="O29" s="20"/>
      <c r="P29" s="11"/>
      <c r="Q29" s="11"/>
      <c r="R29" s="11"/>
      <c r="S29" s="11"/>
      <c r="T29" s="11"/>
      <c r="U29" s="11"/>
      <c r="V29" s="11"/>
      <c r="W29" s="11"/>
      <c r="X29" s="11"/>
      <c r="Y29" s="11"/>
      <c r="Z29" s="11">
        <v>35272</v>
      </c>
      <c r="AA29" s="11"/>
    </row>
    <row r="30" spans="1:27" ht="113.25">
      <c r="A30" s="48">
        <v>26</v>
      </c>
      <c r="B30" s="47" t="s">
        <v>470</v>
      </c>
      <c r="C30" s="48" t="s">
        <v>467</v>
      </c>
      <c r="D30" s="2" t="s">
        <v>468</v>
      </c>
      <c r="E30" s="47" t="s">
        <v>469</v>
      </c>
      <c r="F30" s="49">
        <v>176000</v>
      </c>
      <c r="G30" s="49">
        <f t="shared" si="0"/>
        <v>42402</v>
      </c>
      <c r="H30" s="49">
        <f t="shared" si="1"/>
        <v>66649</v>
      </c>
      <c r="I30" s="50">
        <f t="shared" si="2"/>
        <v>109351</v>
      </c>
      <c r="J30" s="52">
        <v>1120731</v>
      </c>
      <c r="K30" s="27"/>
      <c r="L30" s="47"/>
      <c r="M30" s="45" t="s">
        <v>45</v>
      </c>
      <c r="N30" s="31"/>
      <c r="O30" s="20"/>
      <c r="P30" s="11"/>
      <c r="Q30" s="11"/>
      <c r="R30" s="11"/>
      <c r="S30" s="11"/>
      <c r="T30" s="11"/>
      <c r="U30" s="11"/>
      <c r="V30" s="11"/>
      <c r="W30" s="11"/>
      <c r="X30" s="11"/>
      <c r="Y30" s="11">
        <v>24247</v>
      </c>
      <c r="Z30" s="11">
        <v>42402</v>
      </c>
      <c r="AA30" s="11"/>
    </row>
    <row r="31" spans="1:27" ht="162">
      <c r="A31" s="48">
        <v>27</v>
      </c>
      <c r="B31" s="47" t="s">
        <v>166</v>
      </c>
      <c r="C31" s="48" t="s">
        <v>163</v>
      </c>
      <c r="D31" s="2" t="s">
        <v>164</v>
      </c>
      <c r="E31" s="47" t="s">
        <v>165</v>
      </c>
      <c r="F31" s="49">
        <v>4000</v>
      </c>
      <c r="G31" s="49">
        <f t="shared" si="0"/>
        <v>0</v>
      </c>
      <c r="H31" s="49">
        <f t="shared" si="1"/>
        <v>4000</v>
      </c>
      <c r="I31" s="50">
        <f t="shared" si="2"/>
        <v>0</v>
      </c>
      <c r="J31" s="52">
        <v>1110331</v>
      </c>
      <c r="K31" s="27">
        <v>44670</v>
      </c>
      <c r="L31" s="47"/>
      <c r="M31" s="45" t="s">
        <v>45</v>
      </c>
      <c r="N31" s="31"/>
      <c r="O31" s="20"/>
      <c r="P31" s="11"/>
      <c r="Q31" s="11"/>
      <c r="R31" s="11"/>
      <c r="S31" s="11">
        <v>4000</v>
      </c>
      <c r="T31" s="11"/>
      <c r="U31" s="11"/>
      <c r="V31" s="11"/>
      <c r="W31" s="11"/>
      <c r="X31" s="11"/>
      <c r="Y31" s="11"/>
      <c r="Z31" s="11"/>
      <c r="AA31" s="11"/>
    </row>
    <row r="32" spans="1:27" ht="81">
      <c r="A32" s="48">
        <v>28</v>
      </c>
      <c r="B32" s="23" t="s">
        <v>213</v>
      </c>
      <c r="C32" s="48" t="s">
        <v>210</v>
      </c>
      <c r="D32" s="2" t="s">
        <v>211</v>
      </c>
      <c r="E32" s="23" t="s">
        <v>212</v>
      </c>
      <c r="F32" s="49">
        <v>416373</v>
      </c>
      <c r="G32" s="49">
        <f t="shared" si="0"/>
        <v>0</v>
      </c>
      <c r="H32" s="49">
        <f t="shared" si="1"/>
        <v>416373</v>
      </c>
      <c r="I32" s="50">
        <f t="shared" si="2"/>
        <v>0</v>
      </c>
      <c r="J32" s="52">
        <v>11107</v>
      </c>
      <c r="K32" s="27">
        <v>44701</v>
      </c>
      <c r="L32" s="47"/>
      <c r="M32" s="45" t="s">
        <v>57</v>
      </c>
      <c r="N32" s="31"/>
      <c r="O32" s="20"/>
      <c r="P32" s="11"/>
      <c r="Q32" s="11"/>
      <c r="R32" s="11"/>
      <c r="S32" s="11"/>
      <c r="T32" s="11">
        <v>416373</v>
      </c>
      <c r="U32" s="11"/>
      <c r="V32" s="11"/>
      <c r="W32" s="11"/>
      <c r="X32" s="11"/>
      <c r="Y32" s="11"/>
      <c r="Z32" s="11"/>
      <c r="AA32" s="11"/>
    </row>
    <row r="33" spans="1:27" ht="81">
      <c r="A33" s="48">
        <v>29</v>
      </c>
      <c r="B33" s="23" t="s">
        <v>478</v>
      </c>
      <c r="C33" s="48" t="s">
        <v>477</v>
      </c>
      <c r="D33" s="2" t="s">
        <v>475</v>
      </c>
      <c r="E33" s="23" t="s">
        <v>476</v>
      </c>
      <c r="F33" s="49">
        <v>513393</v>
      </c>
      <c r="G33" s="49">
        <f t="shared" si="0"/>
        <v>0</v>
      </c>
      <c r="H33" s="49">
        <f t="shared" si="1"/>
        <v>0</v>
      </c>
      <c r="I33" s="50">
        <f t="shared" si="2"/>
        <v>513393</v>
      </c>
      <c r="J33" s="52"/>
      <c r="K33" s="27"/>
      <c r="L33" s="47"/>
      <c r="M33" s="45" t="s">
        <v>57</v>
      </c>
      <c r="N33" s="31"/>
      <c r="O33" s="20"/>
      <c r="P33" s="11"/>
      <c r="Q33" s="11"/>
      <c r="R33" s="11"/>
      <c r="S33" s="11"/>
      <c r="T33" s="11"/>
      <c r="U33" s="11"/>
      <c r="V33" s="11"/>
      <c r="W33" s="11"/>
      <c r="X33" s="11"/>
      <c r="Y33" s="11"/>
      <c r="Z33" s="11"/>
      <c r="AA33" s="11"/>
    </row>
    <row r="34" spans="1:27" ht="129">
      <c r="A34" s="48">
        <v>30</v>
      </c>
      <c r="B34" s="23" t="s">
        <v>539</v>
      </c>
      <c r="C34" s="48" t="s">
        <v>321</v>
      </c>
      <c r="D34" s="2" t="s">
        <v>322</v>
      </c>
      <c r="E34" s="23" t="s">
        <v>323</v>
      </c>
      <c r="F34" s="49">
        <v>7957</v>
      </c>
      <c r="G34" s="49">
        <f t="shared" si="0"/>
        <v>0</v>
      </c>
      <c r="H34" s="49">
        <f t="shared" si="1"/>
        <v>7957</v>
      </c>
      <c r="I34" s="50">
        <f t="shared" si="2"/>
        <v>0</v>
      </c>
      <c r="J34" s="52">
        <v>11107</v>
      </c>
      <c r="K34" s="27">
        <v>44739</v>
      </c>
      <c r="L34" s="47"/>
      <c r="M34" s="45" t="s">
        <v>57</v>
      </c>
      <c r="N34" s="31"/>
      <c r="O34" s="20"/>
      <c r="P34" s="11"/>
      <c r="Q34" s="11"/>
      <c r="R34" s="11"/>
      <c r="S34" s="11"/>
      <c r="T34" s="11"/>
      <c r="U34" s="11">
        <v>7957</v>
      </c>
      <c r="V34" s="11"/>
      <c r="W34" s="11"/>
      <c r="X34" s="11"/>
      <c r="Y34" s="11"/>
      <c r="Z34" s="11"/>
      <c r="AA34" s="11"/>
    </row>
    <row r="35" spans="1:27" ht="129">
      <c r="A35" s="48">
        <v>31</v>
      </c>
      <c r="B35" s="23" t="s">
        <v>538</v>
      </c>
      <c r="C35" s="48" t="s">
        <v>535</v>
      </c>
      <c r="D35" s="2" t="s">
        <v>537</v>
      </c>
      <c r="E35" s="23" t="s">
        <v>536</v>
      </c>
      <c r="F35" s="49">
        <v>8699</v>
      </c>
      <c r="G35" s="49">
        <f t="shared" si="0"/>
        <v>0</v>
      </c>
      <c r="H35" s="49">
        <f t="shared" si="1"/>
        <v>0</v>
      </c>
      <c r="I35" s="50">
        <f t="shared" si="2"/>
        <v>8699</v>
      </c>
      <c r="J35" s="52">
        <v>1120131</v>
      </c>
      <c r="K35" s="27"/>
      <c r="L35" s="47"/>
      <c r="M35" s="45" t="s">
        <v>57</v>
      </c>
      <c r="N35" s="31"/>
      <c r="O35" s="20"/>
      <c r="P35" s="11"/>
      <c r="Q35" s="11"/>
      <c r="R35" s="11"/>
      <c r="S35" s="11"/>
      <c r="T35" s="11"/>
      <c r="U35" s="11"/>
      <c r="V35" s="11"/>
      <c r="W35" s="11"/>
      <c r="X35" s="11"/>
      <c r="Y35" s="11"/>
      <c r="Z35" s="11"/>
      <c r="AA35" s="11"/>
    </row>
    <row r="36" spans="1:27" ht="48">
      <c r="A36" s="48">
        <v>32</v>
      </c>
      <c r="B36" s="23"/>
      <c r="C36" s="48" t="s">
        <v>497</v>
      </c>
      <c r="D36" s="2" t="s">
        <v>498</v>
      </c>
      <c r="E36" s="23" t="s">
        <v>499</v>
      </c>
      <c r="F36" s="49">
        <v>30996</v>
      </c>
      <c r="G36" s="49">
        <f t="shared" si="0"/>
        <v>11340</v>
      </c>
      <c r="H36" s="49">
        <f t="shared" si="1"/>
        <v>11340</v>
      </c>
      <c r="I36" s="50">
        <f t="shared" si="2"/>
        <v>19656</v>
      </c>
      <c r="J36" s="52">
        <v>11207</v>
      </c>
      <c r="K36" s="27"/>
      <c r="L36" s="47"/>
      <c r="M36" s="45" t="s">
        <v>46</v>
      </c>
      <c r="N36" s="31"/>
      <c r="O36" s="20"/>
      <c r="P36" s="11"/>
      <c r="Q36" s="11"/>
      <c r="R36" s="11"/>
      <c r="S36" s="11"/>
      <c r="T36" s="11"/>
      <c r="U36" s="11"/>
      <c r="V36" s="11"/>
      <c r="W36" s="11"/>
      <c r="X36" s="11"/>
      <c r="Y36" s="11"/>
      <c r="Z36" s="11">
        <v>11340</v>
      </c>
      <c r="AA36" s="11"/>
    </row>
    <row r="37" spans="1:27" ht="129">
      <c r="A37" s="48">
        <v>33</v>
      </c>
      <c r="B37" s="23" t="s">
        <v>529</v>
      </c>
      <c r="C37" s="48" t="s">
        <v>526</v>
      </c>
      <c r="D37" s="2" t="s">
        <v>528</v>
      </c>
      <c r="E37" s="23" t="s">
        <v>527</v>
      </c>
      <c r="F37" s="49">
        <v>50000</v>
      </c>
      <c r="G37" s="49">
        <f t="shared" si="0"/>
        <v>0</v>
      </c>
      <c r="H37" s="49">
        <f t="shared" si="1"/>
        <v>0</v>
      </c>
      <c r="I37" s="50">
        <f t="shared" si="2"/>
        <v>50000</v>
      </c>
      <c r="J37" s="52"/>
      <c r="K37" s="27"/>
      <c r="L37" s="47"/>
      <c r="M37" s="45" t="s">
        <v>46</v>
      </c>
      <c r="N37" s="31"/>
      <c r="O37" s="20"/>
      <c r="P37" s="11"/>
      <c r="Q37" s="11"/>
      <c r="R37" s="11"/>
      <c r="S37" s="11"/>
      <c r="T37" s="11"/>
      <c r="U37" s="11"/>
      <c r="V37" s="11"/>
      <c r="W37" s="11"/>
      <c r="X37" s="11"/>
      <c r="Y37" s="11"/>
      <c r="Z37" s="11"/>
      <c r="AA37" s="11"/>
    </row>
    <row r="38" spans="1:27" ht="177.75">
      <c r="A38" s="48">
        <v>34</v>
      </c>
      <c r="B38" s="23" t="s">
        <v>320</v>
      </c>
      <c r="C38" s="48" t="s">
        <v>317</v>
      </c>
      <c r="D38" s="2" t="s">
        <v>318</v>
      </c>
      <c r="E38" s="23" t="s">
        <v>319</v>
      </c>
      <c r="F38" s="49">
        <v>5000</v>
      </c>
      <c r="G38" s="49">
        <f t="shared" si="0"/>
        <v>0</v>
      </c>
      <c r="H38" s="49">
        <f t="shared" si="1"/>
        <v>5000</v>
      </c>
      <c r="I38" s="50">
        <f t="shared" si="2"/>
        <v>0</v>
      </c>
      <c r="J38" s="52">
        <v>11107</v>
      </c>
      <c r="K38" s="27">
        <v>44777</v>
      </c>
      <c r="L38" s="47"/>
      <c r="M38" s="45" t="s">
        <v>46</v>
      </c>
      <c r="N38" s="31"/>
      <c r="O38" s="20"/>
      <c r="P38" s="11"/>
      <c r="Q38" s="11"/>
      <c r="R38" s="11"/>
      <c r="S38" s="11"/>
      <c r="T38" s="11"/>
      <c r="U38" s="11"/>
      <c r="V38" s="11"/>
      <c r="W38" s="11">
        <v>5000</v>
      </c>
      <c r="X38" s="11"/>
      <c r="Y38" s="11"/>
      <c r="Z38" s="11"/>
      <c r="AA38" s="11"/>
    </row>
    <row r="39" spans="1:27" ht="145.5">
      <c r="A39" s="48">
        <v>35</v>
      </c>
      <c r="B39" s="23" t="s">
        <v>543</v>
      </c>
      <c r="C39" s="48" t="s">
        <v>540</v>
      </c>
      <c r="D39" s="2" t="s">
        <v>541</v>
      </c>
      <c r="E39" s="23" t="s">
        <v>542</v>
      </c>
      <c r="F39" s="49">
        <v>1600</v>
      </c>
      <c r="G39" s="49">
        <f>Z39</f>
        <v>0</v>
      </c>
      <c r="H39" s="49">
        <f>SUM(P39:Z39)</f>
        <v>0</v>
      </c>
      <c r="I39" s="50">
        <f>F39-H39</f>
        <v>1600</v>
      </c>
      <c r="J39" s="52"/>
      <c r="K39" s="27"/>
      <c r="L39" s="47"/>
      <c r="M39" s="45" t="s">
        <v>46</v>
      </c>
      <c r="N39" s="31"/>
      <c r="O39" s="20"/>
      <c r="P39" s="11"/>
      <c r="Q39" s="11"/>
      <c r="R39" s="11"/>
      <c r="S39" s="11"/>
      <c r="T39" s="11"/>
      <c r="U39" s="11"/>
      <c r="V39" s="11"/>
      <c r="W39" s="11"/>
      <c r="X39" s="11"/>
      <c r="Y39" s="11"/>
      <c r="Z39" s="11"/>
      <c r="AA39" s="11"/>
    </row>
    <row r="40" spans="1:27" ht="145.5">
      <c r="A40" s="48">
        <v>36</v>
      </c>
      <c r="B40" s="23" t="s">
        <v>474</v>
      </c>
      <c r="C40" s="48" t="s">
        <v>471</v>
      </c>
      <c r="D40" s="2" t="s">
        <v>472</v>
      </c>
      <c r="E40" s="23" t="s">
        <v>473</v>
      </c>
      <c r="F40" s="49">
        <v>50000</v>
      </c>
      <c r="G40" s="49">
        <f t="shared" si="0"/>
        <v>6888</v>
      </c>
      <c r="H40" s="49">
        <f t="shared" si="1"/>
        <v>6888</v>
      </c>
      <c r="I40" s="50">
        <f t="shared" si="2"/>
        <v>43112</v>
      </c>
      <c r="J40" s="52">
        <v>1120731</v>
      </c>
      <c r="K40" s="27"/>
      <c r="L40" s="47"/>
      <c r="M40" s="45" t="s">
        <v>44</v>
      </c>
      <c r="N40" s="31"/>
      <c r="O40" s="20"/>
      <c r="P40" s="11"/>
      <c r="Q40" s="11"/>
      <c r="R40" s="11"/>
      <c r="S40" s="11"/>
      <c r="T40" s="11"/>
      <c r="U40" s="11"/>
      <c r="V40" s="11"/>
      <c r="W40" s="11"/>
      <c r="X40" s="11"/>
      <c r="Y40" s="11"/>
      <c r="Z40" s="11">
        <v>6888</v>
      </c>
      <c r="AA40" s="11"/>
    </row>
    <row r="41" spans="1:27" ht="96.75">
      <c r="A41" s="48">
        <v>37</v>
      </c>
      <c r="B41" s="47" t="s">
        <v>148</v>
      </c>
      <c r="C41" s="48" t="s">
        <v>145</v>
      </c>
      <c r="D41" s="2" t="s">
        <v>146</v>
      </c>
      <c r="E41" s="47" t="s">
        <v>147</v>
      </c>
      <c r="F41" s="49">
        <v>8000</v>
      </c>
      <c r="G41" s="49">
        <f t="shared" si="0"/>
        <v>0</v>
      </c>
      <c r="H41" s="49">
        <f t="shared" si="1"/>
        <v>8000</v>
      </c>
      <c r="I41" s="50">
        <f t="shared" si="2"/>
        <v>0</v>
      </c>
      <c r="J41" s="52"/>
      <c r="K41" s="27"/>
      <c r="L41" s="47"/>
      <c r="M41" s="45" t="s">
        <v>44</v>
      </c>
      <c r="N41" s="31"/>
      <c r="O41" s="20"/>
      <c r="P41" s="11"/>
      <c r="Q41" s="11">
        <v>8000</v>
      </c>
      <c r="R41" s="11"/>
      <c r="S41" s="11"/>
      <c r="T41" s="11"/>
      <c r="U41" s="11"/>
      <c r="V41" s="11"/>
      <c r="W41" s="11"/>
      <c r="X41" s="11"/>
      <c r="Y41" s="11"/>
      <c r="Z41" s="11"/>
      <c r="AA41" s="11"/>
    </row>
    <row r="42" spans="1:27" ht="162">
      <c r="A42" s="48">
        <v>38</v>
      </c>
      <c r="B42" s="47" t="s">
        <v>442</v>
      </c>
      <c r="C42" s="48" t="s">
        <v>439</v>
      </c>
      <c r="D42" s="2" t="s">
        <v>441</v>
      </c>
      <c r="E42" s="47" t="s">
        <v>440</v>
      </c>
      <c r="F42" s="49">
        <v>195000</v>
      </c>
      <c r="G42" s="49">
        <f t="shared" si="0"/>
        <v>18754</v>
      </c>
      <c r="H42" s="49">
        <f t="shared" si="1"/>
        <v>169413</v>
      </c>
      <c r="I42" s="50">
        <f t="shared" si="2"/>
        <v>25587</v>
      </c>
      <c r="J42" s="52">
        <v>1110731</v>
      </c>
      <c r="K42" s="27"/>
      <c r="L42" s="47"/>
      <c r="M42" s="45"/>
      <c r="N42" s="31"/>
      <c r="O42" s="20"/>
      <c r="P42" s="11"/>
      <c r="Q42" s="11"/>
      <c r="R42" s="11"/>
      <c r="S42" s="11"/>
      <c r="T42" s="11"/>
      <c r="U42" s="11"/>
      <c r="V42" s="11"/>
      <c r="W42" s="11"/>
      <c r="X42" s="11"/>
      <c r="Y42" s="11">
        <v>150659</v>
      </c>
      <c r="Z42" s="11">
        <f>65848-47094</f>
        <v>18754</v>
      </c>
      <c r="AA42" s="11"/>
    </row>
    <row r="43" spans="1:27" ht="64.5">
      <c r="A43" s="48">
        <v>39</v>
      </c>
      <c r="B43" s="47" t="s">
        <v>348</v>
      </c>
      <c r="C43" s="48" t="s">
        <v>345</v>
      </c>
      <c r="D43" s="2" t="s">
        <v>346</v>
      </c>
      <c r="E43" s="47" t="s">
        <v>347</v>
      </c>
      <c r="F43" s="49">
        <v>50000</v>
      </c>
      <c r="G43" s="49">
        <f t="shared" si="0"/>
        <v>0</v>
      </c>
      <c r="H43" s="49">
        <f t="shared" si="1"/>
        <v>50000</v>
      </c>
      <c r="I43" s="50">
        <f t="shared" si="2"/>
        <v>0</v>
      </c>
      <c r="J43" s="52">
        <v>1110831</v>
      </c>
      <c r="K43" s="27"/>
      <c r="L43" s="47"/>
      <c r="M43" s="45" t="s">
        <v>57</v>
      </c>
      <c r="N43" s="31"/>
      <c r="O43" s="20"/>
      <c r="P43" s="11"/>
      <c r="Q43" s="11"/>
      <c r="R43" s="11"/>
      <c r="S43" s="11"/>
      <c r="T43" s="11"/>
      <c r="U43" s="11"/>
      <c r="V43" s="11"/>
      <c r="W43" s="11">
        <v>50000</v>
      </c>
      <c r="X43" s="11"/>
      <c r="Y43" s="11"/>
      <c r="Z43" s="11"/>
      <c r="AA43" s="11"/>
    </row>
    <row r="44" spans="1:27" ht="81">
      <c r="A44" s="48">
        <v>40</v>
      </c>
      <c r="B44" s="47" t="s">
        <v>381</v>
      </c>
      <c r="C44" s="48" t="s">
        <v>379</v>
      </c>
      <c r="D44" s="2" t="s">
        <v>382</v>
      </c>
      <c r="E44" s="47" t="s">
        <v>380</v>
      </c>
      <c r="F44" s="49">
        <v>60000</v>
      </c>
      <c r="G44" s="49">
        <f t="shared" si="0"/>
        <v>0</v>
      </c>
      <c r="H44" s="49">
        <f t="shared" si="1"/>
        <v>60000</v>
      </c>
      <c r="I44" s="50">
        <f t="shared" si="2"/>
        <v>0</v>
      </c>
      <c r="J44" s="52">
        <v>1110731</v>
      </c>
      <c r="K44" s="27">
        <v>44778</v>
      </c>
      <c r="L44" s="47"/>
      <c r="M44" s="45" t="s">
        <v>237</v>
      </c>
      <c r="N44" s="31"/>
      <c r="O44" s="20"/>
      <c r="P44" s="11"/>
      <c r="Q44" s="11"/>
      <c r="R44" s="11"/>
      <c r="S44" s="11"/>
      <c r="T44" s="11"/>
      <c r="U44" s="11"/>
      <c r="V44" s="11">
        <v>45885</v>
      </c>
      <c r="W44" s="11">
        <v>14115</v>
      </c>
      <c r="X44" s="11"/>
      <c r="Y44" s="11"/>
      <c r="Z44" s="11"/>
      <c r="AA44" s="11"/>
    </row>
    <row r="45" spans="1:27" ht="64.5">
      <c r="A45" s="48">
        <v>41</v>
      </c>
      <c r="B45" s="47" t="s">
        <v>397</v>
      </c>
      <c r="C45" s="48" t="s">
        <v>379</v>
      </c>
      <c r="D45" s="2" t="s">
        <v>395</v>
      </c>
      <c r="E45" s="47" t="s">
        <v>396</v>
      </c>
      <c r="F45" s="49">
        <v>150000</v>
      </c>
      <c r="G45" s="49">
        <f t="shared" si="0"/>
        <v>0</v>
      </c>
      <c r="H45" s="49">
        <f t="shared" si="1"/>
        <v>150000</v>
      </c>
      <c r="I45" s="50">
        <f t="shared" si="2"/>
        <v>0</v>
      </c>
      <c r="J45" s="52">
        <v>1110731</v>
      </c>
      <c r="K45" s="27"/>
      <c r="L45" s="47"/>
      <c r="M45" s="45" t="s">
        <v>237</v>
      </c>
      <c r="N45" s="31"/>
      <c r="O45" s="20"/>
      <c r="P45" s="11"/>
      <c r="Q45" s="11"/>
      <c r="R45" s="11"/>
      <c r="S45" s="11"/>
      <c r="T45" s="11"/>
      <c r="U45" s="11"/>
      <c r="V45" s="11"/>
      <c r="W45" s="11">
        <v>150000</v>
      </c>
      <c r="X45" s="11"/>
      <c r="Y45" s="11"/>
      <c r="Z45" s="11"/>
      <c r="AA45" s="11"/>
    </row>
    <row r="46" spans="1:27" ht="194.25">
      <c r="A46" s="48">
        <v>42</v>
      </c>
      <c r="B46" s="47" t="s">
        <v>483</v>
      </c>
      <c r="C46" s="48" t="s">
        <v>234</v>
      </c>
      <c r="D46" s="2" t="s">
        <v>235</v>
      </c>
      <c r="E46" s="47" t="s">
        <v>236</v>
      </c>
      <c r="F46" s="49">
        <v>92634</v>
      </c>
      <c r="G46" s="49">
        <f t="shared" si="0"/>
        <v>0</v>
      </c>
      <c r="H46" s="49">
        <f t="shared" si="1"/>
        <v>92634</v>
      </c>
      <c r="I46" s="50">
        <f t="shared" si="2"/>
        <v>0</v>
      </c>
      <c r="J46" s="52">
        <v>1110731</v>
      </c>
      <c r="K46" s="27">
        <v>44778</v>
      </c>
      <c r="L46" s="47"/>
      <c r="M46" s="45" t="s">
        <v>237</v>
      </c>
      <c r="N46" s="31"/>
      <c r="O46" s="20"/>
      <c r="P46" s="11"/>
      <c r="Q46" s="11"/>
      <c r="R46" s="11"/>
      <c r="S46" s="11">
        <v>3309</v>
      </c>
      <c r="T46" s="11">
        <v>13233</v>
      </c>
      <c r="U46" s="11">
        <v>16542</v>
      </c>
      <c r="V46" s="11">
        <v>9925</v>
      </c>
      <c r="W46" s="11">
        <v>49625</v>
      </c>
      <c r="X46" s="11"/>
      <c r="Y46" s="11"/>
      <c r="Z46" s="11"/>
      <c r="AA46" s="11"/>
    </row>
    <row r="47" spans="1:27" ht="129">
      <c r="A47" s="48">
        <v>43</v>
      </c>
      <c r="B47" s="47" t="s">
        <v>484</v>
      </c>
      <c r="C47" s="48" t="s">
        <v>234</v>
      </c>
      <c r="D47" s="2" t="s">
        <v>482</v>
      </c>
      <c r="E47" s="47" t="s">
        <v>481</v>
      </c>
      <c r="F47" s="49">
        <v>3308</v>
      </c>
      <c r="G47" s="49">
        <f t="shared" si="0"/>
        <v>3308</v>
      </c>
      <c r="H47" s="49">
        <f t="shared" si="1"/>
        <v>3308</v>
      </c>
      <c r="I47" s="50">
        <f t="shared" si="2"/>
        <v>0</v>
      </c>
      <c r="J47" s="52"/>
      <c r="K47" s="27"/>
      <c r="L47" s="47"/>
      <c r="M47" s="45" t="s">
        <v>237</v>
      </c>
      <c r="N47" s="31"/>
      <c r="O47" s="20"/>
      <c r="P47" s="11"/>
      <c r="Q47" s="11"/>
      <c r="R47" s="11"/>
      <c r="S47" s="11"/>
      <c r="T47" s="11"/>
      <c r="U47" s="11"/>
      <c r="V47" s="11"/>
      <c r="W47" s="11"/>
      <c r="X47" s="11"/>
      <c r="Y47" s="11"/>
      <c r="Z47" s="11">
        <v>3308</v>
      </c>
      <c r="AA47" s="11"/>
    </row>
    <row r="48" spans="1:27" ht="113.25">
      <c r="A48" s="48">
        <v>44</v>
      </c>
      <c r="B48" s="47" t="s">
        <v>181</v>
      </c>
      <c r="C48" s="48" t="s">
        <v>270</v>
      </c>
      <c r="D48" s="2" t="s">
        <v>179</v>
      </c>
      <c r="E48" s="47" t="s">
        <v>180</v>
      </c>
      <c r="F48" s="49">
        <v>40000</v>
      </c>
      <c r="G48" s="49">
        <f t="shared" si="0"/>
        <v>5053</v>
      </c>
      <c r="H48" s="49">
        <f t="shared" si="1"/>
        <v>40000</v>
      </c>
      <c r="I48" s="50">
        <f t="shared" si="2"/>
        <v>0</v>
      </c>
      <c r="J48" s="52">
        <v>1110731</v>
      </c>
      <c r="K48" s="27">
        <v>44883</v>
      </c>
      <c r="L48" s="47"/>
      <c r="M48" s="45" t="s">
        <v>47</v>
      </c>
      <c r="N48" s="31"/>
      <c r="O48" s="20"/>
      <c r="P48" s="11"/>
      <c r="Q48" s="11"/>
      <c r="R48" s="11"/>
      <c r="S48" s="11"/>
      <c r="T48" s="11"/>
      <c r="U48" s="11"/>
      <c r="V48" s="11"/>
      <c r="W48" s="11"/>
      <c r="X48" s="11"/>
      <c r="Y48" s="11">
        <v>34947</v>
      </c>
      <c r="Z48" s="11">
        <v>5053</v>
      </c>
      <c r="AA48" s="11"/>
    </row>
    <row r="49" spans="1:27" ht="113.25">
      <c r="A49" s="48">
        <v>45</v>
      </c>
      <c r="B49" s="47" t="s">
        <v>551</v>
      </c>
      <c r="C49" s="48" t="s">
        <v>548</v>
      </c>
      <c r="D49" s="2" t="s">
        <v>550</v>
      </c>
      <c r="E49" s="47" t="s">
        <v>549</v>
      </c>
      <c r="F49" s="49">
        <v>75000</v>
      </c>
      <c r="G49" s="49">
        <f>Z49</f>
        <v>0</v>
      </c>
      <c r="H49" s="49">
        <f>SUM(P49:Z49)</f>
        <v>0</v>
      </c>
      <c r="I49" s="50">
        <f>F49-H49</f>
        <v>75000</v>
      </c>
      <c r="J49" s="52"/>
      <c r="K49" s="27"/>
      <c r="L49" s="47"/>
      <c r="M49" s="45" t="s">
        <v>46</v>
      </c>
      <c r="N49" s="31"/>
      <c r="O49" s="20"/>
      <c r="P49" s="11"/>
      <c r="Q49" s="11"/>
      <c r="R49" s="11"/>
      <c r="S49" s="11"/>
      <c r="T49" s="11"/>
      <c r="U49" s="11"/>
      <c r="V49" s="11"/>
      <c r="W49" s="11"/>
      <c r="X49" s="11"/>
      <c r="Y49" s="11"/>
      <c r="Z49" s="11"/>
      <c r="AA49" s="11"/>
    </row>
    <row r="50" spans="1:27" ht="48">
      <c r="A50" s="48">
        <v>46</v>
      </c>
      <c r="B50" s="47"/>
      <c r="C50" s="48" t="s">
        <v>524</v>
      </c>
      <c r="D50" s="2" t="s">
        <v>530</v>
      </c>
      <c r="E50" s="47" t="s">
        <v>531</v>
      </c>
      <c r="F50" s="49">
        <v>9980</v>
      </c>
      <c r="G50" s="49">
        <f t="shared" si="0"/>
        <v>0</v>
      </c>
      <c r="H50" s="49">
        <f t="shared" si="1"/>
        <v>0</v>
      </c>
      <c r="I50" s="50">
        <f t="shared" si="2"/>
        <v>9980</v>
      </c>
      <c r="J50" s="52"/>
      <c r="K50" s="27"/>
      <c r="L50" s="47"/>
      <c r="M50" s="45" t="s">
        <v>525</v>
      </c>
      <c r="N50" s="31"/>
      <c r="O50" s="20"/>
      <c r="P50" s="11"/>
      <c r="Q50" s="11"/>
      <c r="R50" s="11"/>
      <c r="S50" s="11"/>
      <c r="T50" s="11"/>
      <c r="U50" s="11"/>
      <c r="V50" s="11"/>
      <c r="W50" s="11"/>
      <c r="X50" s="11"/>
      <c r="Y50" s="11"/>
      <c r="Z50" s="11"/>
      <c r="AA50" s="11"/>
    </row>
    <row r="51" spans="1:27" ht="162">
      <c r="A51" s="48">
        <v>47</v>
      </c>
      <c r="B51" s="47" t="s">
        <v>156</v>
      </c>
      <c r="C51" s="48" t="s">
        <v>154</v>
      </c>
      <c r="D51" s="2" t="s">
        <v>155</v>
      </c>
      <c r="E51" s="47" t="s">
        <v>157</v>
      </c>
      <c r="F51" s="49">
        <v>246000</v>
      </c>
      <c r="G51" s="49">
        <f t="shared" si="0"/>
        <v>0</v>
      </c>
      <c r="H51" s="49">
        <f t="shared" si="1"/>
        <v>246000</v>
      </c>
      <c r="I51" s="50">
        <f t="shared" si="2"/>
        <v>0</v>
      </c>
      <c r="J51" s="52">
        <v>1110731</v>
      </c>
      <c r="K51" s="27">
        <v>44778</v>
      </c>
      <c r="L51" s="47"/>
      <c r="M51" s="45" t="s">
        <v>46</v>
      </c>
      <c r="N51" s="31"/>
      <c r="O51" s="20"/>
      <c r="P51" s="11"/>
      <c r="Q51" s="11"/>
      <c r="R51" s="11">
        <v>72707</v>
      </c>
      <c r="S51" s="11">
        <v>49009</v>
      </c>
      <c r="T51" s="11">
        <v>5500</v>
      </c>
      <c r="U51" s="11">
        <v>21458</v>
      </c>
      <c r="V51" s="11">
        <v>22480</v>
      </c>
      <c r="W51" s="11">
        <v>74846</v>
      </c>
      <c r="X51" s="11"/>
      <c r="Y51" s="11"/>
      <c r="Z51" s="11"/>
      <c r="AA51" s="11"/>
    </row>
    <row r="52" spans="1:27" ht="64.5">
      <c r="A52" s="48">
        <v>48</v>
      </c>
      <c r="B52" s="47" t="s">
        <v>252</v>
      </c>
      <c r="C52" s="48" t="s">
        <v>154</v>
      </c>
      <c r="D52" s="2" t="s">
        <v>253</v>
      </c>
      <c r="E52" s="47" t="s">
        <v>251</v>
      </c>
      <c r="F52" s="49">
        <v>5000</v>
      </c>
      <c r="G52" s="49">
        <f t="shared" si="0"/>
        <v>0</v>
      </c>
      <c r="H52" s="49">
        <f t="shared" si="1"/>
        <v>5000</v>
      </c>
      <c r="I52" s="50">
        <f t="shared" si="2"/>
        <v>0</v>
      </c>
      <c r="J52" s="52">
        <v>11107</v>
      </c>
      <c r="K52" s="27">
        <v>44782</v>
      </c>
      <c r="L52" s="47"/>
      <c r="M52" s="45" t="s">
        <v>46</v>
      </c>
      <c r="N52" s="31"/>
      <c r="O52" s="20"/>
      <c r="P52" s="11"/>
      <c r="Q52" s="11"/>
      <c r="R52" s="11"/>
      <c r="S52" s="11"/>
      <c r="T52" s="11"/>
      <c r="U52" s="11"/>
      <c r="V52" s="11"/>
      <c r="W52" s="11">
        <v>5000</v>
      </c>
      <c r="X52" s="11"/>
      <c r="Y52" s="11"/>
      <c r="Z52" s="11"/>
      <c r="AA52" s="11"/>
    </row>
    <row r="53" spans="1:27" ht="64.5">
      <c r="A53" s="48">
        <v>49</v>
      </c>
      <c r="B53" s="47" t="s">
        <v>225</v>
      </c>
      <c r="C53" s="48" t="s">
        <v>223</v>
      </c>
      <c r="D53" s="2" t="s">
        <v>226</v>
      </c>
      <c r="E53" s="47" t="s">
        <v>224</v>
      </c>
      <c r="F53" s="49">
        <v>1000</v>
      </c>
      <c r="G53" s="49">
        <f t="shared" si="0"/>
        <v>0</v>
      </c>
      <c r="H53" s="49">
        <f t="shared" si="1"/>
        <v>1000</v>
      </c>
      <c r="I53" s="50">
        <f t="shared" si="2"/>
        <v>0</v>
      </c>
      <c r="J53" s="52">
        <v>11105</v>
      </c>
      <c r="K53" s="27">
        <v>44778</v>
      </c>
      <c r="L53" s="47"/>
      <c r="M53" s="45" t="s">
        <v>46</v>
      </c>
      <c r="N53" s="31"/>
      <c r="O53" s="20"/>
      <c r="P53" s="11"/>
      <c r="Q53" s="11"/>
      <c r="R53" s="11"/>
      <c r="S53" s="11"/>
      <c r="T53" s="11"/>
      <c r="U53" s="11"/>
      <c r="V53" s="11"/>
      <c r="W53" s="11">
        <v>1000</v>
      </c>
      <c r="X53" s="11"/>
      <c r="Y53" s="11"/>
      <c r="Z53" s="11"/>
      <c r="AA53" s="11"/>
    </row>
    <row r="54" spans="1:27" ht="48">
      <c r="A54" s="48">
        <v>50</v>
      </c>
      <c r="B54" s="47"/>
      <c r="C54" s="48" t="s">
        <v>223</v>
      </c>
      <c r="D54" s="2" t="s">
        <v>233</v>
      </c>
      <c r="E54" s="47" t="s">
        <v>232</v>
      </c>
      <c r="F54" s="49">
        <v>50000</v>
      </c>
      <c r="G54" s="49">
        <f t="shared" si="0"/>
        <v>0</v>
      </c>
      <c r="H54" s="49">
        <f t="shared" si="1"/>
        <v>50000</v>
      </c>
      <c r="I54" s="50">
        <f t="shared" si="2"/>
        <v>0</v>
      </c>
      <c r="J54" s="52"/>
      <c r="K54" s="27">
        <v>44728</v>
      </c>
      <c r="L54" s="47"/>
      <c r="M54" s="45" t="s">
        <v>231</v>
      </c>
      <c r="N54" s="31"/>
      <c r="O54" s="20"/>
      <c r="P54" s="11"/>
      <c r="Q54" s="11"/>
      <c r="R54" s="11"/>
      <c r="S54" s="11"/>
      <c r="T54" s="11"/>
      <c r="U54" s="11">
        <v>50000</v>
      </c>
      <c r="V54" s="11"/>
      <c r="W54" s="11"/>
      <c r="X54" s="11"/>
      <c r="Y54" s="11"/>
      <c r="Z54" s="11"/>
      <c r="AA54" s="11"/>
    </row>
    <row r="55" spans="1:27" ht="64.5">
      <c r="A55" s="48">
        <v>51</v>
      </c>
      <c r="B55" s="47" t="s">
        <v>265</v>
      </c>
      <c r="C55" s="48" t="s">
        <v>262</v>
      </c>
      <c r="D55" s="2" t="s">
        <v>263</v>
      </c>
      <c r="E55" s="47" t="s">
        <v>264</v>
      </c>
      <c r="F55" s="49">
        <v>10000</v>
      </c>
      <c r="G55" s="49">
        <f t="shared" si="0"/>
        <v>1000</v>
      </c>
      <c r="H55" s="49">
        <f t="shared" si="1"/>
        <v>1350</v>
      </c>
      <c r="I55" s="50">
        <f t="shared" si="2"/>
        <v>8650</v>
      </c>
      <c r="J55" s="52">
        <v>11112</v>
      </c>
      <c r="K55" s="27"/>
      <c r="L55" s="47"/>
      <c r="M55" s="45" t="s">
        <v>57</v>
      </c>
      <c r="N55" s="31"/>
      <c r="O55" s="20"/>
      <c r="P55" s="11"/>
      <c r="Q55" s="11"/>
      <c r="R55" s="11"/>
      <c r="S55" s="11"/>
      <c r="T55" s="11"/>
      <c r="U55" s="11"/>
      <c r="V55" s="11"/>
      <c r="W55" s="11"/>
      <c r="X55" s="11"/>
      <c r="Y55" s="11">
        <v>350</v>
      </c>
      <c r="Z55" s="11">
        <v>1000</v>
      </c>
      <c r="AA55" s="11"/>
    </row>
    <row r="56" spans="1:27" ht="96.75">
      <c r="A56" s="48">
        <v>52</v>
      </c>
      <c r="B56" s="47" t="s">
        <v>437</v>
      </c>
      <c r="C56" s="48" t="s">
        <v>349</v>
      </c>
      <c r="D56" s="2" t="s">
        <v>350</v>
      </c>
      <c r="E56" s="47" t="s">
        <v>351</v>
      </c>
      <c r="F56" s="49">
        <v>100000</v>
      </c>
      <c r="G56" s="49">
        <f t="shared" si="0"/>
        <v>0</v>
      </c>
      <c r="H56" s="49">
        <f t="shared" si="1"/>
        <v>42600</v>
      </c>
      <c r="I56" s="50">
        <f t="shared" si="2"/>
        <v>57400</v>
      </c>
      <c r="J56" s="52">
        <v>11112</v>
      </c>
      <c r="K56" s="27"/>
      <c r="L56" s="47"/>
      <c r="M56" s="45" t="s">
        <v>44</v>
      </c>
      <c r="N56" s="31"/>
      <c r="O56" s="20"/>
      <c r="P56" s="11"/>
      <c r="Q56" s="11"/>
      <c r="R56" s="11"/>
      <c r="S56" s="11"/>
      <c r="T56" s="11"/>
      <c r="U56" s="11"/>
      <c r="V56" s="11"/>
      <c r="W56" s="11"/>
      <c r="X56" s="11">
        <v>17700</v>
      </c>
      <c r="Y56" s="11">
        <v>24900</v>
      </c>
      <c r="Z56" s="11"/>
      <c r="AA56" s="11"/>
    </row>
    <row r="57" spans="1:27" ht="145.5">
      <c r="A57" s="48">
        <v>53</v>
      </c>
      <c r="B57" s="47" t="s">
        <v>357</v>
      </c>
      <c r="C57" s="48" t="s">
        <v>353</v>
      </c>
      <c r="D57" s="2" t="s">
        <v>356</v>
      </c>
      <c r="E57" s="47" t="s">
        <v>354</v>
      </c>
      <c r="F57" s="49">
        <v>98500</v>
      </c>
      <c r="G57" s="49">
        <f t="shared" si="0"/>
        <v>0</v>
      </c>
      <c r="H57" s="49">
        <f t="shared" si="1"/>
        <v>98500</v>
      </c>
      <c r="I57" s="50">
        <f t="shared" si="2"/>
        <v>0</v>
      </c>
      <c r="J57" s="52">
        <v>1110731</v>
      </c>
      <c r="K57" s="27"/>
      <c r="L57" s="47"/>
      <c r="M57" s="45" t="s">
        <v>355</v>
      </c>
      <c r="N57" s="31"/>
      <c r="O57" s="20"/>
      <c r="P57" s="11"/>
      <c r="Q57" s="11"/>
      <c r="R57" s="11"/>
      <c r="S57" s="11"/>
      <c r="T57" s="11"/>
      <c r="U57" s="11"/>
      <c r="V57" s="11">
        <v>98500</v>
      </c>
      <c r="W57" s="11"/>
      <c r="X57" s="11"/>
      <c r="Y57" s="11"/>
      <c r="Z57" s="11"/>
      <c r="AA57" s="11"/>
    </row>
    <row r="58" spans="1:27" ht="81">
      <c r="A58" s="48">
        <v>54</v>
      </c>
      <c r="B58" s="47" t="s">
        <v>493</v>
      </c>
      <c r="C58" s="48" t="s">
        <v>490</v>
      </c>
      <c r="D58" s="2" t="s">
        <v>491</v>
      </c>
      <c r="E58" s="47" t="s">
        <v>492</v>
      </c>
      <c r="F58" s="49">
        <v>12852</v>
      </c>
      <c r="G58" s="49">
        <f t="shared" si="0"/>
        <v>6804</v>
      </c>
      <c r="H58" s="49">
        <f t="shared" si="1"/>
        <v>6804</v>
      </c>
      <c r="I58" s="50">
        <f t="shared" si="2"/>
        <v>6048</v>
      </c>
      <c r="J58" s="52"/>
      <c r="K58" s="27"/>
      <c r="L58" s="47"/>
      <c r="M58" s="45" t="s">
        <v>44</v>
      </c>
      <c r="N58" s="31"/>
      <c r="O58" s="20"/>
      <c r="P58" s="11"/>
      <c r="Q58" s="11"/>
      <c r="R58" s="11"/>
      <c r="S58" s="11"/>
      <c r="T58" s="11"/>
      <c r="U58" s="11"/>
      <c r="V58" s="11"/>
      <c r="W58" s="11"/>
      <c r="X58" s="11"/>
      <c r="Y58" s="11"/>
      <c r="Z58" s="11">
        <v>6804</v>
      </c>
      <c r="AA58" s="11"/>
    </row>
    <row r="59" spans="1:27" ht="258.75">
      <c r="A59" s="48">
        <v>55</v>
      </c>
      <c r="B59" s="47" t="s">
        <v>506</v>
      </c>
      <c r="C59" s="48" t="s">
        <v>503</v>
      </c>
      <c r="D59" s="2" t="s">
        <v>505</v>
      </c>
      <c r="E59" s="47" t="s">
        <v>504</v>
      </c>
      <c r="F59" s="49">
        <v>50648</v>
      </c>
      <c r="G59" s="49">
        <f t="shared" si="0"/>
        <v>12983</v>
      </c>
      <c r="H59" s="49">
        <f t="shared" si="1"/>
        <v>12983</v>
      </c>
      <c r="I59" s="50">
        <f t="shared" si="2"/>
        <v>37665</v>
      </c>
      <c r="J59" s="52"/>
      <c r="K59" s="27"/>
      <c r="L59" s="47"/>
      <c r="M59" s="45" t="s">
        <v>46</v>
      </c>
      <c r="N59" s="31"/>
      <c r="O59" s="20"/>
      <c r="P59" s="11"/>
      <c r="Q59" s="11"/>
      <c r="R59" s="11"/>
      <c r="S59" s="11"/>
      <c r="T59" s="11"/>
      <c r="U59" s="11"/>
      <c r="V59" s="11"/>
      <c r="W59" s="11"/>
      <c r="X59" s="11"/>
      <c r="Y59" s="11"/>
      <c r="Z59" s="11">
        <v>12983</v>
      </c>
      <c r="AA59" s="11"/>
    </row>
    <row r="60" spans="1:27" ht="194.25">
      <c r="A60" s="48">
        <v>56</v>
      </c>
      <c r="B60" s="47" t="s">
        <v>509</v>
      </c>
      <c r="C60" s="48" t="s">
        <v>503</v>
      </c>
      <c r="D60" s="2" t="s">
        <v>508</v>
      </c>
      <c r="E60" s="47" t="s">
        <v>507</v>
      </c>
      <c r="F60" s="49">
        <v>32000</v>
      </c>
      <c r="G60" s="49">
        <f t="shared" si="0"/>
        <v>7200</v>
      </c>
      <c r="H60" s="49">
        <f t="shared" si="1"/>
        <v>7200</v>
      </c>
      <c r="I60" s="50">
        <f t="shared" si="2"/>
        <v>24800</v>
      </c>
      <c r="J60" s="52"/>
      <c r="K60" s="27"/>
      <c r="L60" s="47"/>
      <c r="M60" s="45" t="s">
        <v>46</v>
      </c>
      <c r="N60" s="31"/>
      <c r="O60" s="20"/>
      <c r="P60" s="11"/>
      <c r="Q60" s="11"/>
      <c r="R60" s="11"/>
      <c r="S60" s="11"/>
      <c r="T60" s="11"/>
      <c r="U60" s="11"/>
      <c r="V60" s="11"/>
      <c r="W60" s="11"/>
      <c r="X60" s="11"/>
      <c r="Y60" s="11"/>
      <c r="Z60" s="11">
        <v>7200</v>
      </c>
      <c r="AA60" s="11"/>
    </row>
    <row r="61" spans="1:27" ht="48">
      <c r="A61" s="48">
        <v>57</v>
      </c>
      <c r="B61" s="47"/>
      <c r="C61" s="48" t="s">
        <v>503</v>
      </c>
      <c r="D61" s="2" t="s">
        <v>520</v>
      </c>
      <c r="E61" s="47" t="s">
        <v>519</v>
      </c>
      <c r="F61" s="49">
        <v>15120</v>
      </c>
      <c r="G61" s="49">
        <f t="shared" si="0"/>
        <v>3402</v>
      </c>
      <c r="H61" s="49">
        <f t="shared" si="1"/>
        <v>3402</v>
      </c>
      <c r="I61" s="50">
        <f t="shared" si="2"/>
        <v>11718</v>
      </c>
      <c r="J61" s="52"/>
      <c r="K61" s="27"/>
      <c r="L61" s="47"/>
      <c r="M61" s="45" t="s">
        <v>46</v>
      </c>
      <c r="N61" s="31"/>
      <c r="O61" s="20"/>
      <c r="P61" s="11"/>
      <c r="Q61" s="11"/>
      <c r="R61" s="11"/>
      <c r="S61" s="11"/>
      <c r="T61" s="11"/>
      <c r="U61" s="11"/>
      <c r="V61" s="11"/>
      <c r="W61" s="11"/>
      <c r="X61" s="11"/>
      <c r="Y61" s="11"/>
      <c r="Z61" s="11">
        <v>3402</v>
      </c>
      <c r="AA61" s="11"/>
    </row>
    <row r="62" spans="1:27" ht="81">
      <c r="A62" s="48">
        <v>58</v>
      </c>
      <c r="B62" s="47" t="s">
        <v>430</v>
      </c>
      <c r="C62" s="48" t="s">
        <v>427</v>
      </c>
      <c r="D62" s="2" t="s">
        <v>428</v>
      </c>
      <c r="E62" s="47" t="s">
        <v>429</v>
      </c>
      <c r="F62" s="49">
        <v>2818320</v>
      </c>
      <c r="G62" s="49">
        <f t="shared" si="0"/>
        <v>0</v>
      </c>
      <c r="H62" s="49">
        <f t="shared" si="1"/>
        <v>2818320</v>
      </c>
      <c r="I62" s="50">
        <f t="shared" si="2"/>
        <v>0</v>
      </c>
      <c r="J62" s="52">
        <v>11112</v>
      </c>
      <c r="K62" s="27">
        <v>44882</v>
      </c>
      <c r="L62" s="47"/>
      <c r="M62" s="45" t="s">
        <v>48</v>
      </c>
      <c r="N62" s="31"/>
      <c r="O62" s="20"/>
      <c r="P62" s="11"/>
      <c r="Q62" s="11"/>
      <c r="R62" s="11"/>
      <c r="S62" s="11"/>
      <c r="T62" s="11"/>
      <c r="U62" s="11"/>
      <c r="V62" s="11"/>
      <c r="W62" s="11"/>
      <c r="X62" s="11"/>
      <c r="Y62" s="11">
        <v>2818320</v>
      </c>
      <c r="Z62" s="11"/>
      <c r="AA62" s="11"/>
    </row>
    <row r="63" spans="1:39" ht="48">
      <c r="A63" s="48">
        <v>59</v>
      </c>
      <c r="B63" s="47" t="s">
        <v>312</v>
      </c>
      <c r="C63" s="48" t="s">
        <v>306</v>
      </c>
      <c r="D63" s="2" t="s">
        <v>308</v>
      </c>
      <c r="E63" s="47" t="s">
        <v>310</v>
      </c>
      <c r="F63" s="49">
        <f>SUM(AB63:AM63)</f>
        <v>15000</v>
      </c>
      <c r="G63" s="49">
        <f t="shared" si="0"/>
        <v>0</v>
      </c>
      <c r="H63" s="49">
        <f t="shared" si="1"/>
        <v>15000</v>
      </c>
      <c r="I63" s="50">
        <f t="shared" si="2"/>
        <v>0</v>
      </c>
      <c r="J63" s="13">
        <v>11112</v>
      </c>
      <c r="K63" s="27">
        <v>44882</v>
      </c>
      <c r="L63" s="47"/>
      <c r="M63" s="45" t="s">
        <v>48</v>
      </c>
      <c r="N63" s="31"/>
      <c r="O63" s="20"/>
      <c r="P63" s="11"/>
      <c r="Q63" s="11"/>
      <c r="R63" s="11"/>
      <c r="S63" s="11"/>
      <c r="T63" s="11"/>
      <c r="U63" s="11"/>
      <c r="V63" s="11">
        <v>15000</v>
      </c>
      <c r="W63" s="11"/>
      <c r="X63" s="11"/>
      <c r="Y63" s="11"/>
      <c r="Z63" s="11"/>
      <c r="AA63" s="11"/>
      <c r="AB63" s="44"/>
      <c r="AC63" s="44"/>
      <c r="AD63" s="44"/>
      <c r="AE63" s="44"/>
      <c r="AF63" s="44"/>
      <c r="AG63" s="44"/>
      <c r="AH63" s="44">
        <v>15000</v>
      </c>
      <c r="AI63" s="44"/>
      <c r="AJ63" s="44"/>
      <c r="AK63" s="44"/>
      <c r="AL63" s="44"/>
      <c r="AM63" s="44"/>
    </row>
    <row r="64" spans="1:39" ht="48">
      <c r="A64" s="48">
        <v>60</v>
      </c>
      <c r="B64" s="47" t="s">
        <v>98</v>
      </c>
      <c r="C64" s="48" t="s">
        <v>97</v>
      </c>
      <c r="D64" s="2" t="s">
        <v>99</v>
      </c>
      <c r="E64" s="47" t="s">
        <v>517</v>
      </c>
      <c r="F64" s="49">
        <f>SUM(AB64:AM64)</f>
        <v>3248067</v>
      </c>
      <c r="G64" s="49">
        <f t="shared" si="0"/>
        <v>342301</v>
      </c>
      <c r="H64" s="49">
        <f t="shared" si="1"/>
        <v>3248067</v>
      </c>
      <c r="I64" s="50">
        <f t="shared" si="2"/>
        <v>0</v>
      </c>
      <c r="J64" s="13">
        <v>11112</v>
      </c>
      <c r="K64" s="27">
        <v>44882</v>
      </c>
      <c r="L64" s="23"/>
      <c r="M64" s="45" t="s">
        <v>48</v>
      </c>
      <c r="N64" s="9"/>
      <c r="O64" s="20"/>
      <c r="P64" s="11">
        <v>553151</v>
      </c>
      <c r="Q64" s="11">
        <v>257436</v>
      </c>
      <c r="R64" s="11">
        <v>257436</v>
      </c>
      <c r="S64" s="11">
        <v>257436</v>
      </c>
      <c r="T64" s="11">
        <v>258202</v>
      </c>
      <c r="U64" s="11">
        <v>223549</v>
      </c>
      <c r="V64" s="11">
        <v>274639</v>
      </c>
      <c r="W64" s="11">
        <v>274639</v>
      </c>
      <c r="X64" s="11">
        <v>274639</v>
      </c>
      <c r="Y64" s="11">
        <v>274639</v>
      </c>
      <c r="Z64" s="11">
        <v>342301</v>
      </c>
      <c r="AA64" s="11"/>
      <c r="AB64" s="44">
        <v>295715</v>
      </c>
      <c r="AC64" s="44">
        <v>295715</v>
      </c>
      <c r="AD64" s="44">
        <v>257436</v>
      </c>
      <c r="AE64" s="44">
        <v>257436</v>
      </c>
      <c r="AF64" s="44">
        <v>257436</v>
      </c>
      <c r="AG64" s="44">
        <v>257436</v>
      </c>
      <c r="AH64" s="44">
        <v>275289</v>
      </c>
      <c r="AI64" s="44">
        <v>262585</v>
      </c>
      <c r="AJ64" s="44">
        <v>262594</v>
      </c>
      <c r="AK64" s="44">
        <v>262594</v>
      </c>
      <c r="AL64" s="44">
        <v>530000</v>
      </c>
      <c r="AM64" s="44">
        <v>33831</v>
      </c>
    </row>
    <row r="65" spans="1:39" ht="48">
      <c r="A65" s="48">
        <v>61</v>
      </c>
      <c r="B65" s="47" t="s">
        <v>311</v>
      </c>
      <c r="C65" s="48" t="s">
        <v>307</v>
      </c>
      <c r="D65" s="2" t="s">
        <v>513</v>
      </c>
      <c r="E65" s="47" t="s">
        <v>310</v>
      </c>
      <c r="F65" s="49">
        <f>SUM(AB65:AM65)</f>
        <v>62296</v>
      </c>
      <c r="G65" s="49">
        <f t="shared" si="0"/>
        <v>0</v>
      </c>
      <c r="H65" s="49">
        <f t="shared" si="1"/>
        <v>62296</v>
      </c>
      <c r="I65" s="50">
        <f t="shared" si="2"/>
        <v>0</v>
      </c>
      <c r="J65" s="13">
        <v>11112</v>
      </c>
      <c r="K65" s="27">
        <v>44882</v>
      </c>
      <c r="L65" s="23"/>
      <c r="M65" s="45" t="s">
        <v>48</v>
      </c>
      <c r="N65" s="9"/>
      <c r="O65" s="20"/>
      <c r="P65" s="11"/>
      <c r="Q65" s="11"/>
      <c r="R65" s="11"/>
      <c r="S65" s="11"/>
      <c r="T65" s="11"/>
      <c r="U65" s="11"/>
      <c r="V65" s="11">
        <v>62296</v>
      </c>
      <c r="W65" s="11"/>
      <c r="X65" s="11"/>
      <c r="Y65" s="11"/>
      <c r="Z65" s="11"/>
      <c r="AA65" s="11"/>
      <c r="AB65" s="44"/>
      <c r="AC65" s="44"/>
      <c r="AD65" s="44"/>
      <c r="AE65" s="44"/>
      <c r="AF65" s="44"/>
      <c r="AG65" s="44"/>
      <c r="AH65" s="44">
        <v>62296</v>
      </c>
      <c r="AI65" s="44"/>
      <c r="AJ65" s="44"/>
      <c r="AK65" s="44"/>
      <c r="AL65" s="44"/>
      <c r="AM65" s="44"/>
    </row>
    <row r="66" spans="1:39" ht="48">
      <c r="A66" s="48">
        <v>62</v>
      </c>
      <c r="B66" s="47" t="s">
        <v>516</v>
      </c>
      <c r="C66" s="48" t="s">
        <v>117</v>
      </c>
      <c r="D66" s="2" t="s">
        <v>118</v>
      </c>
      <c r="E66" s="47" t="s">
        <v>215</v>
      </c>
      <c r="F66" s="49">
        <f>SUM(AB66:AM66)</f>
        <v>339100</v>
      </c>
      <c r="G66" s="49">
        <f t="shared" si="0"/>
        <v>500</v>
      </c>
      <c r="H66" s="49">
        <f t="shared" si="1"/>
        <v>339100</v>
      </c>
      <c r="I66" s="50">
        <f t="shared" si="2"/>
        <v>0</v>
      </c>
      <c r="J66" s="13">
        <v>11112</v>
      </c>
      <c r="K66" s="27">
        <v>44882</v>
      </c>
      <c r="L66" s="23"/>
      <c r="M66" s="45" t="s">
        <v>48</v>
      </c>
      <c r="N66" s="9"/>
      <c r="O66" s="20"/>
      <c r="P66" s="11"/>
      <c r="Q66" s="11"/>
      <c r="R66" s="11">
        <v>200000</v>
      </c>
      <c r="S66" s="11">
        <v>8100</v>
      </c>
      <c r="T66" s="11"/>
      <c r="U66" s="11"/>
      <c r="V66" s="11"/>
      <c r="W66" s="11"/>
      <c r="X66" s="11"/>
      <c r="Y66" s="11">
        <v>130500</v>
      </c>
      <c r="Z66" s="11">
        <v>500</v>
      </c>
      <c r="AA66" s="11"/>
      <c r="AB66" s="44"/>
      <c r="AC66" s="44">
        <v>200000</v>
      </c>
      <c r="AD66" s="44"/>
      <c r="AE66" s="44"/>
      <c r="AF66" s="44">
        <v>20000</v>
      </c>
      <c r="AG66" s="44"/>
      <c r="AH66" s="44"/>
      <c r="AI66" s="44"/>
      <c r="AJ66" s="44">
        <v>119100</v>
      </c>
      <c r="AK66" s="44"/>
      <c r="AL66" s="44"/>
      <c r="AM66" s="44"/>
    </row>
    <row r="67" spans="1:39" ht="48">
      <c r="A67" s="48">
        <v>63</v>
      </c>
      <c r="B67" s="47" t="s">
        <v>515</v>
      </c>
      <c r="C67" s="48" t="s">
        <v>514</v>
      </c>
      <c r="D67" s="2" t="s">
        <v>518</v>
      </c>
      <c r="E67" s="47" t="s">
        <v>517</v>
      </c>
      <c r="F67" s="49">
        <f>SUM(AB67:AM67)</f>
        <v>209550</v>
      </c>
      <c r="G67" s="49">
        <f t="shared" si="0"/>
        <v>209550</v>
      </c>
      <c r="H67" s="49">
        <f t="shared" si="1"/>
        <v>209550</v>
      </c>
      <c r="I67" s="50">
        <f t="shared" si="2"/>
        <v>0</v>
      </c>
      <c r="J67" s="13">
        <v>11112</v>
      </c>
      <c r="K67" s="27">
        <v>44882</v>
      </c>
      <c r="L67" s="23"/>
      <c r="M67" s="45" t="s">
        <v>48</v>
      </c>
      <c r="N67" s="9"/>
      <c r="O67" s="20"/>
      <c r="P67" s="11"/>
      <c r="Q67" s="11"/>
      <c r="R67" s="11"/>
      <c r="S67" s="11"/>
      <c r="T67" s="11"/>
      <c r="U67" s="11"/>
      <c r="V67" s="11"/>
      <c r="W67" s="11"/>
      <c r="X67" s="11"/>
      <c r="Y67" s="11"/>
      <c r="Z67" s="11">
        <v>209550</v>
      </c>
      <c r="AA67" s="11"/>
      <c r="AB67" s="44"/>
      <c r="AC67" s="44"/>
      <c r="AD67" s="44"/>
      <c r="AE67" s="44"/>
      <c r="AF67" s="44"/>
      <c r="AG67" s="44"/>
      <c r="AH67" s="44"/>
      <c r="AI67" s="44"/>
      <c r="AJ67" s="44"/>
      <c r="AK67" s="44"/>
      <c r="AL67" s="44"/>
      <c r="AM67" s="44">
        <v>209550</v>
      </c>
    </row>
    <row r="68" spans="1:39" ht="96.75">
      <c r="A68" s="48">
        <v>64</v>
      </c>
      <c r="B68" s="47" t="s">
        <v>373</v>
      </c>
      <c r="C68" s="48" t="s">
        <v>370</v>
      </c>
      <c r="D68" s="2" t="s">
        <v>371</v>
      </c>
      <c r="E68" s="47" t="s">
        <v>372</v>
      </c>
      <c r="F68" s="49">
        <v>184926</v>
      </c>
      <c r="G68" s="49">
        <f t="shared" si="0"/>
        <v>0</v>
      </c>
      <c r="H68" s="49">
        <f t="shared" si="1"/>
        <v>184926</v>
      </c>
      <c r="I68" s="50">
        <f t="shared" si="2"/>
        <v>0</v>
      </c>
      <c r="J68" s="13"/>
      <c r="K68" s="27"/>
      <c r="L68" s="23"/>
      <c r="M68" s="45" t="s">
        <v>192</v>
      </c>
      <c r="N68" s="9"/>
      <c r="O68" s="20"/>
      <c r="P68" s="11"/>
      <c r="Q68" s="11"/>
      <c r="R68" s="11"/>
      <c r="S68" s="11"/>
      <c r="T68" s="11"/>
      <c r="U68" s="11"/>
      <c r="V68" s="11">
        <v>184926</v>
      </c>
      <c r="W68" s="11"/>
      <c r="X68" s="11"/>
      <c r="Y68" s="11"/>
      <c r="Z68" s="11"/>
      <c r="AA68" s="11"/>
      <c r="AB68" s="44"/>
      <c r="AC68" s="44"/>
      <c r="AD68" s="44"/>
      <c r="AE68" s="44"/>
      <c r="AF68" s="44"/>
      <c r="AG68" s="44"/>
      <c r="AH68" s="44"/>
      <c r="AI68" s="44"/>
      <c r="AJ68" s="44"/>
      <c r="AK68" s="44"/>
      <c r="AL68" s="44"/>
      <c r="AM68" s="44"/>
    </row>
    <row r="69" spans="1:39" ht="64.5">
      <c r="A69" s="48">
        <v>65</v>
      </c>
      <c r="B69" s="47" t="s">
        <v>194</v>
      </c>
      <c r="C69" s="48" t="s">
        <v>190</v>
      </c>
      <c r="D69" s="2" t="s">
        <v>191</v>
      </c>
      <c r="E69" s="47" t="s">
        <v>193</v>
      </c>
      <c r="F69" s="49">
        <v>158816</v>
      </c>
      <c r="G69" s="49">
        <f t="shared" si="0"/>
        <v>41968</v>
      </c>
      <c r="H69" s="49">
        <f t="shared" si="1"/>
        <v>158816</v>
      </c>
      <c r="I69" s="50">
        <f t="shared" si="2"/>
        <v>0</v>
      </c>
      <c r="J69" s="13">
        <v>11112</v>
      </c>
      <c r="K69" s="27">
        <v>44896</v>
      </c>
      <c r="L69" s="23"/>
      <c r="M69" s="45" t="s">
        <v>192</v>
      </c>
      <c r="N69" s="9"/>
      <c r="O69" s="20"/>
      <c r="P69" s="11"/>
      <c r="Q69" s="11"/>
      <c r="R69" s="11"/>
      <c r="S69" s="11"/>
      <c r="T69" s="11"/>
      <c r="U69" s="11">
        <v>25000</v>
      </c>
      <c r="V69" s="11">
        <v>25000</v>
      </c>
      <c r="W69" s="11">
        <v>16848</v>
      </c>
      <c r="X69" s="11">
        <v>15000</v>
      </c>
      <c r="Y69" s="11">
        <v>35000</v>
      </c>
      <c r="Z69" s="11">
        <v>41968</v>
      </c>
      <c r="AA69" s="11"/>
      <c r="AB69" s="44"/>
      <c r="AC69" s="44"/>
      <c r="AD69" s="44"/>
      <c r="AE69" s="44"/>
      <c r="AF69" s="44"/>
      <c r="AG69" s="44"/>
      <c r="AH69" s="44"/>
      <c r="AI69" s="44"/>
      <c r="AJ69" s="44"/>
      <c r="AK69" s="44"/>
      <c r="AL69" s="44"/>
      <c r="AM69" s="44"/>
    </row>
    <row r="70" spans="1:39" ht="96.75">
      <c r="A70" s="48">
        <v>66</v>
      </c>
      <c r="B70" s="47" t="s">
        <v>245</v>
      </c>
      <c r="C70" s="48" t="s">
        <v>242</v>
      </c>
      <c r="D70" s="2" t="s">
        <v>243</v>
      </c>
      <c r="E70" s="47" t="s">
        <v>244</v>
      </c>
      <c r="F70" s="49">
        <v>20000</v>
      </c>
      <c r="G70" s="49">
        <f t="shared" si="0"/>
        <v>0</v>
      </c>
      <c r="H70" s="49">
        <f t="shared" si="1"/>
        <v>20000</v>
      </c>
      <c r="I70" s="50">
        <f t="shared" si="2"/>
        <v>0</v>
      </c>
      <c r="J70" s="13"/>
      <c r="K70" s="27"/>
      <c r="L70" s="23"/>
      <c r="M70" s="45" t="s">
        <v>48</v>
      </c>
      <c r="N70" s="9"/>
      <c r="O70" s="20"/>
      <c r="P70" s="11"/>
      <c r="Q70" s="11"/>
      <c r="R70" s="11"/>
      <c r="S70" s="11"/>
      <c r="T70" s="11"/>
      <c r="U70" s="11"/>
      <c r="V70" s="11"/>
      <c r="W70" s="11">
        <v>20000</v>
      </c>
      <c r="X70" s="11"/>
      <c r="Y70" s="11"/>
      <c r="Z70" s="11"/>
      <c r="AA70" s="11"/>
      <c r="AB70" s="44"/>
      <c r="AC70" s="44"/>
      <c r="AD70" s="44"/>
      <c r="AE70" s="44"/>
      <c r="AF70" s="44"/>
      <c r="AG70" s="44"/>
      <c r="AH70" s="44"/>
      <c r="AI70" s="44"/>
      <c r="AJ70" s="44"/>
      <c r="AK70" s="44"/>
      <c r="AL70" s="44"/>
      <c r="AM70" s="44"/>
    </row>
    <row r="71" spans="1:39" ht="96.75">
      <c r="A71" s="48">
        <v>67</v>
      </c>
      <c r="B71" s="47" t="s">
        <v>300</v>
      </c>
      <c r="C71" s="48" t="s">
        <v>297</v>
      </c>
      <c r="D71" s="2" t="s">
        <v>298</v>
      </c>
      <c r="E71" s="47" t="s">
        <v>299</v>
      </c>
      <c r="F71" s="49">
        <v>283000</v>
      </c>
      <c r="G71" s="49">
        <f t="shared" si="0"/>
        <v>0</v>
      </c>
      <c r="H71" s="49">
        <f t="shared" si="1"/>
        <v>283000</v>
      </c>
      <c r="I71" s="50">
        <f t="shared" si="2"/>
        <v>0</v>
      </c>
      <c r="J71" s="13"/>
      <c r="K71" s="27"/>
      <c r="L71" s="23"/>
      <c r="M71" s="45" t="s">
        <v>43</v>
      </c>
      <c r="N71" s="9"/>
      <c r="O71" s="20"/>
      <c r="P71" s="11"/>
      <c r="Q71" s="11"/>
      <c r="R71" s="11"/>
      <c r="S71" s="11"/>
      <c r="T71" s="11">
        <v>283000</v>
      </c>
      <c r="U71" s="11"/>
      <c r="V71" s="11"/>
      <c r="W71" s="11"/>
      <c r="X71" s="11"/>
      <c r="Y71" s="11"/>
      <c r="Z71" s="11"/>
      <c r="AA71" s="11"/>
      <c r="AB71" s="44"/>
      <c r="AC71" s="44"/>
      <c r="AD71" s="44"/>
      <c r="AE71" s="44"/>
      <c r="AF71" s="44"/>
      <c r="AG71" s="44"/>
      <c r="AH71" s="44"/>
      <c r="AI71" s="44"/>
      <c r="AJ71" s="44"/>
      <c r="AK71" s="44"/>
      <c r="AL71" s="44"/>
      <c r="AM71" s="44"/>
    </row>
    <row r="72" spans="1:39" ht="96.75">
      <c r="A72" s="48">
        <v>68</v>
      </c>
      <c r="B72" s="58" t="s">
        <v>422</v>
      </c>
      <c r="C72" s="48" t="s">
        <v>297</v>
      </c>
      <c r="D72" s="2" t="s">
        <v>421</v>
      </c>
      <c r="E72" s="47" t="s">
        <v>420</v>
      </c>
      <c r="F72" s="49">
        <v>45000</v>
      </c>
      <c r="G72" s="49">
        <f aca="true" t="shared" si="3" ref="G72:G128">Z72</f>
        <v>45000</v>
      </c>
      <c r="H72" s="49">
        <f aca="true" t="shared" si="4" ref="H72:H128">SUM(P72:Z72)</f>
        <v>45000</v>
      </c>
      <c r="I72" s="50">
        <f aca="true" t="shared" si="5" ref="I72:I128">F72-H72</f>
        <v>0</v>
      </c>
      <c r="J72" s="13"/>
      <c r="K72" s="27"/>
      <c r="L72" s="23"/>
      <c r="M72" s="45" t="s">
        <v>43</v>
      </c>
      <c r="N72" s="9"/>
      <c r="O72" s="20"/>
      <c r="P72" s="11"/>
      <c r="Q72" s="11"/>
      <c r="R72" s="11"/>
      <c r="S72" s="11"/>
      <c r="T72" s="11"/>
      <c r="U72" s="11"/>
      <c r="V72" s="11"/>
      <c r="W72" s="11"/>
      <c r="X72" s="11"/>
      <c r="Y72" s="11"/>
      <c r="Z72" s="11">
        <v>45000</v>
      </c>
      <c r="AA72" s="11"/>
      <c r="AB72" s="44"/>
      <c r="AC72" s="44"/>
      <c r="AD72" s="44"/>
      <c r="AE72" s="44"/>
      <c r="AF72" s="44"/>
      <c r="AG72" s="44"/>
      <c r="AH72" s="44"/>
      <c r="AI72" s="44"/>
      <c r="AJ72" s="44"/>
      <c r="AK72" s="44"/>
      <c r="AL72" s="44"/>
      <c r="AM72" s="44"/>
    </row>
    <row r="73" spans="1:39" ht="96.75">
      <c r="A73" s="48">
        <v>69</v>
      </c>
      <c r="B73" s="47" t="s">
        <v>221</v>
      </c>
      <c r="C73" s="48" t="s">
        <v>220</v>
      </c>
      <c r="D73" s="2" t="s">
        <v>222</v>
      </c>
      <c r="E73" s="47" t="s">
        <v>219</v>
      </c>
      <c r="F73" s="49">
        <f>46410+18550</f>
        <v>64960</v>
      </c>
      <c r="G73" s="49">
        <f t="shared" si="3"/>
        <v>0</v>
      </c>
      <c r="H73" s="49">
        <f t="shared" si="4"/>
        <v>64960</v>
      </c>
      <c r="I73" s="50">
        <f t="shared" si="5"/>
        <v>0</v>
      </c>
      <c r="J73" s="13">
        <v>1110430</v>
      </c>
      <c r="K73" s="27">
        <v>44711</v>
      </c>
      <c r="L73" s="23"/>
      <c r="M73" s="9" t="s">
        <v>43</v>
      </c>
      <c r="N73" s="9"/>
      <c r="O73" s="20"/>
      <c r="P73" s="11"/>
      <c r="Q73" s="11"/>
      <c r="R73" s="11"/>
      <c r="S73" s="11">
        <v>5950</v>
      </c>
      <c r="T73" s="11">
        <v>59010</v>
      </c>
      <c r="U73" s="11"/>
      <c r="V73" s="11"/>
      <c r="W73" s="11"/>
      <c r="X73" s="11"/>
      <c r="Y73" s="11"/>
      <c r="Z73" s="11"/>
      <c r="AA73" s="11"/>
      <c r="AB73" s="44"/>
      <c r="AC73" s="44"/>
      <c r="AD73" s="44"/>
      <c r="AE73" s="44"/>
      <c r="AF73" s="44"/>
      <c r="AG73" s="44"/>
      <c r="AH73" s="44"/>
      <c r="AI73" s="44"/>
      <c r="AJ73" s="44"/>
      <c r="AK73" s="44"/>
      <c r="AL73" s="44"/>
      <c r="AM73" s="44"/>
    </row>
    <row r="74" spans="1:39" ht="96.75">
      <c r="A74" s="48">
        <v>70</v>
      </c>
      <c r="B74" s="47" t="s">
        <v>201</v>
      </c>
      <c r="C74" s="48" t="s">
        <v>198</v>
      </c>
      <c r="D74" s="2" t="s">
        <v>199</v>
      </c>
      <c r="E74" s="47" t="s">
        <v>200</v>
      </c>
      <c r="F74" s="49">
        <v>85234</v>
      </c>
      <c r="G74" s="49">
        <f t="shared" si="3"/>
        <v>0</v>
      </c>
      <c r="H74" s="49">
        <f t="shared" si="4"/>
        <v>85234</v>
      </c>
      <c r="I74" s="50">
        <f t="shared" si="5"/>
        <v>0</v>
      </c>
      <c r="J74" s="13">
        <v>1110430</v>
      </c>
      <c r="K74" s="27">
        <v>44679</v>
      </c>
      <c r="L74" s="23"/>
      <c r="M74" s="45" t="s">
        <v>43</v>
      </c>
      <c r="N74" s="9"/>
      <c r="O74" s="20"/>
      <c r="P74" s="11"/>
      <c r="Q74" s="11"/>
      <c r="R74" s="11">
        <v>13600</v>
      </c>
      <c r="S74" s="11"/>
      <c r="T74" s="11">
        <v>71634</v>
      </c>
      <c r="U74" s="11"/>
      <c r="V74" s="11"/>
      <c r="W74" s="11"/>
      <c r="X74" s="11"/>
      <c r="Y74" s="11"/>
      <c r="Z74" s="11"/>
      <c r="AA74" s="11"/>
      <c r="AB74" s="44"/>
      <c r="AC74" s="44"/>
      <c r="AD74" s="44"/>
      <c r="AE74" s="44"/>
      <c r="AF74" s="44"/>
      <c r="AG74" s="44"/>
      <c r="AH74" s="44"/>
      <c r="AI74" s="44"/>
      <c r="AJ74" s="44"/>
      <c r="AK74" s="44"/>
      <c r="AL74" s="44"/>
      <c r="AM74" s="44"/>
    </row>
    <row r="75" spans="1:39" ht="113.25">
      <c r="A75" s="48">
        <v>71</v>
      </c>
      <c r="B75" s="47" t="s">
        <v>328</v>
      </c>
      <c r="C75" s="48" t="s">
        <v>325</v>
      </c>
      <c r="D75" s="2" t="s">
        <v>326</v>
      </c>
      <c r="E75" s="47" t="s">
        <v>327</v>
      </c>
      <c r="F75" s="49">
        <v>2800</v>
      </c>
      <c r="G75" s="49">
        <f t="shared" si="3"/>
        <v>0</v>
      </c>
      <c r="H75" s="49">
        <f t="shared" si="4"/>
        <v>2800</v>
      </c>
      <c r="I75" s="50">
        <f t="shared" si="5"/>
        <v>0</v>
      </c>
      <c r="J75" s="13">
        <v>1110630</v>
      </c>
      <c r="K75" s="27"/>
      <c r="L75" s="23"/>
      <c r="M75" s="45" t="s">
        <v>43</v>
      </c>
      <c r="N75" s="9"/>
      <c r="O75" s="20"/>
      <c r="P75" s="11"/>
      <c r="Q75" s="11"/>
      <c r="R75" s="11"/>
      <c r="S75" s="11"/>
      <c r="T75" s="11"/>
      <c r="U75" s="11">
        <v>2800</v>
      </c>
      <c r="V75" s="11"/>
      <c r="W75" s="11"/>
      <c r="X75" s="11"/>
      <c r="Y75" s="11"/>
      <c r="Z75" s="11"/>
      <c r="AA75" s="11"/>
      <c r="AB75" s="44"/>
      <c r="AC75" s="44"/>
      <c r="AD75" s="44"/>
      <c r="AE75" s="44"/>
      <c r="AF75" s="44"/>
      <c r="AG75" s="44"/>
      <c r="AH75" s="44"/>
      <c r="AI75" s="44"/>
      <c r="AJ75" s="44"/>
      <c r="AK75" s="44"/>
      <c r="AL75" s="44"/>
      <c r="AM75" s="44"/>
    </row>
    <row r="76" spans="1:39" ht="96.75">
      <c r="A76" s="48">
        <v>72</v>
      </c>
      <c r="B76" s="47" t="s">
        <v>369</v>
      </c>
      <c r="C76" s="48" t="s">
        <v>366</v>
      </c>
      <c r="D76" s="2" t="s">
        <v>367</v>
      </c>
      <c r="E76" s="47" t="s">
        <v>368</v>
      </c>
      <c r="F76" s="49">
        <v>5200</v>
      </c>
      <c r="G76" s="49">
        <f t="shared" si="3"/>
        <v>0</v>
      </c>
      <c r="H76" s="49">
        <f t="shared" si="4"/>
        <v>5200</v>
      </c>
      <c r="I76" s="50">
        <f t="shared" si="5"/>
        <v>0</v>
      </c>
      <c r="J76" s="13">
        <v>11106</v>
      </c>
      <c r="K76" s="27"/>
      <c r="L76" s="23"/>
      <c r="M76" s="45" t="s">
        <v>43</v>
      </c>
      <c r="N76" s="9"/>
      <c r="O76" s="20"/>
      <c r="P76" s="11"/>
      <c r="Q76" s="11"/>
      <c r="R76" s="11"/>
      <c r="S76" s="11"/>
      <c r="T76" s="11"/>
      <c r="U76" s="11"/>
      <c r="V76" s="11"/>
      <c r="W76" s="11">
        <v>5200</v>
      </c>
      <c r="X76" s="11"/>
      <c r="Y76" s="11"/>
      <c r="Z76" s="11"/>
      <c r="AA76" s="11"/>
      <c r="AB76" s="44"/>
      <c r="AC76" s="44"/>
      <c r="AD76" s="44"/>
      <c r="AE76" s="44"/>
      <c r="AF76" s="44"/>
      <c r="AG76" s="44"/>
      <c r="AH76" s="44"/>
      <c r="AI76" s="44"/>
      <c r="AJ76" s="44"/>
      <c r="AK76" s="44"/>
      <c r="AL76" s="44"/>
      <c r="AM76" s="44"/>
    </row>
    <row r="77" spans="1:39" ht="145.5">
      <c r="A77" s="48">
        <v>73</v>
      </c>
      <c r="B77" s="47" t="s">
        <v>269</v>
      </c>
      <c r="C77" s="48" t="s">
        <v>266</v>
      </c>
      <c r="D77" s="2" t="s">
        <v>267</v>
      </c>
      <c r="E77" s="47" t="s">
        <v>268</v>
      </c>
      <c r="F77" s="49">
        <v>40000</v>
      </c>
      <c r="G77" s="49">
        <f t="shared" si="3"/>
        <v>0</v>
      </c>
      <c r="H77" s="49">
        <f t="shared" si="4"/>
        <v>40000</v>
      </c>
      <c r="I77" s="50">
        <f t="shared" si="5"/>
        <v>0</v>
      </c>
      <c r="J77" s="13"/>
      <c r="K77" s="27">
        <v>44683</v>
      </c>
      <c r="L77" s="23"/>
      <c r="M77" s="45" t="s">
        <v>43</v>
      </c>
      <c r="N77" s="9"/>
      <c r="O77" s="20"/>
      <c r="P77" s="11"/>
      <c r="Q77" s="11"/>
      <c r="R77" s="11"/>
      <c r="S77" s="11"/>
      <c r="T77" s="11">
        <v>40000</v>
      </c>
      <c r="U77" s="11"/>
      <c r="V77" s="11"/>
      <c r="W77" s="11"/>
      <c r="X77" s="11"/>
      <c r="Y77" s="11"/>
      <c r="Z77" s="11"/>
      <c r="AA77" s="11"/>
      <c r="AB77" s="44"/>
      <c r="AC77" s="44"/>
      <c r="AD77" s="44"/>
      <c r="AE77" s="44"/>
      <c r="AF77" s="44"/>
      <c r="AG77" s="44"/>
      <c r="AH77" s="44"/>
      <c r="AI77" s="44"/>
      <c r="AJ77" s="44"/>
      <c r="AK77" s="44"/>
      <c r="AL77" s="44"/>
      <c r="AM77" s="44"/>
    </row>
    <row r="78" spans="1:39" ht="162">
      <c r="A78" s="48">
        <v>74</v>
      </c>
      <c r="B78" s="47" t="s">
        <v>315</v>
      </c>
      <c r="C78" s="48" t="s">
        <v>313</v>
      </c>
      <c r="D78" s="2" t="s">
        <v>316</v>
      </c>
      <c r="E78" s="47" t="s">
        <v>314</v>
      </c>
      <c r="F78" s="49">
        <v>18900</v>
      </c>
      <c r="G78" s="49">
        <f t="shared" si="3"/>
        <v>0</v>
      </c>
      <c r="H78" s="49">
        <f t="shared" si="4"/>
        <v>0</v>
      </c>
      <c r="I78" s="50">
        <f t="shared" si="5"/>
        <v>18900</v>
      </c>
      <c r="J78" s="13">
        <v>11112</v>
      </c>
      <c r="K78" s="27"/>
      <c r="L78" s="23"/>
      <c r="M78" s="45" t="s">
        <v>57</v>
      </c>
      <c r="N78" s="9"/>
      <c r="O78" s="20"/>
      <c r="P78" s="11"/>
      <c r="Q78" s="11"/>
      <c r="R78" s="11"/>
      <c r="S78" s="11"/>
      <c r="T78" s="11"/>
      <c r="U78" s="11"/>
      <c r="V78" s="11"/>
      <c r="W78" s="11"/>
      <c r="X78" s="11"/>
      <c r="Y78" s="11"/>
      <c r="Z78" s="11"/>
      <c r="AA78" s="11"/>
      <c r="AB78" s="44"/>
      <c r="AC78" s="44"/>
      <c r="AD78" s="44"/>
      <c r="AE78" s="44"/>
      <c r="AF78" s="44"/>
      <c r="AG78" s="44"/>
      <c r="AH78" s="44"/>
      <c r="AI78" s="44"/>
      <c r="AJ78" s="44"/>
      <c r="AK78" s="44"/>
      <c r="AL78" s="44"/>
      <c r="AM78" s="44"/>
    </row>
    <row r="79" spans="1:39" ht="194.25">
      <c r="A79" s="48">
        <v>75</v>
      </c>
      <c r="B79" s="47" t="s">
        <v>426</v>
      </c>
      <c r="C79" s="48" t="s">
        <v>423</v>
      </c>
      <c r="D79" s="2" t="s">
        <v>424</v>
      </c>
      <c r="E79" s="47" t="s">
        <v>425</v>
      </c>
      <c r="F79" s="49">
        <v>108000</v>
      </c>
      <c r="G79" s="49">
        <f t="shared" si="3"/>
        <v>15439</v>
      </c>
      <c r="H79" s="49">
        <f t="shared" si="4"/>
        <v>42738</v>
      </c>
      <c r="I79" s="50">
        <f t="shared" si="5"/>
        <v>65262</v>
      </c>
      <c r="J79" s="13">
        <v>1120731</v>
      </c>
      <c r="K79" s="27"/>
      <c r="L79" s="23"/>
      <c r="M79" s="45" t="s">
        <v>57</v>
      </c>
      <c r="N79" s="9"/>
      <c r="O79" s="20"/>
      <c r="P79" s="11"/>
      <c r="Q79" s="11"/>
      <c r="R79" s="11"/>
      <c r="S79" s="11"/>
      <c r="T79" s="11"/>
      <c r="U79" s="11"/>
      <c r="V79" s="11"/>
      <c r="W79" s="11"/>
      <c r="X79" s="11"/>
      <c r="Y79" s="11">
        <v>27299</v>
      </c>
      <c r="Z79" s="11">
        <v>15439</v>
      </c>
      <c r="AA79" s="11"/>
      <c r="AB79" s="44"/>
      <c r="AC79" s="44"/>
      <c r="AD79" s="44"/>
      <c r="AE79" s="44"/>
      <c r="AF79" s="44"/>
      <c r="AG79" s="44"/>
      <c r="AH79" s="44"/>
      <c r="AI79" s="44"/>
      <c r="AJ79" s="44"/>
      <c r="AK79" s="44"/>
      <c r="AL79" s="44"/>
      <c r="AM79" s="44"/>
    </row>
    <row r="80" spans="1:39" ht="96.75">
      <c r="A80" s="48">
        <v>76</v>
      </c>
      <c r="B80" s="47" t="s">
        <v>401</v>
      </c>
      <c r="C80" s="48" t="s">
        <v>398</v>
      </c>
      <c r="D80" s="2" t="s">
        <v>400</v>
      </c>
      <c r="E80" s="47" t="s">
        <v>399</v>
      </c>
      <c r="F80" s="49">
        <v>13600</v>
      </c>
      <c r="G80" s="49">
        <f t="shared" si="3"/>
        <v>0</v>
      </c>
      <c r="H80" s="49">
        <f t="shared" si="4"/>
        <v>13600</v>
      </c>
      <c r="I80" s="50">
        <f t="shared" si="5"/>
        <v>0</v>
      </c>
      <c r="J80" s="13">
        <v>11110</v>
      </c>
      <c r="K80" s="27"/>
      <c r="L80" s="23"/>
      <c r="M80" s="45" t="s">
        <v>142</v>
      </c>
      <c r="N80" s="9"/>
      <c r="O80" s="20"/>
      <c r="P80" s="11"/>
      <c r="Q80" s="11"/>
      <c r="R80" s="11"/>
      <c r="S80" s="11"/>
      <c r="T80" s="11"/>
      <c r="U80" s="11"/>
      <c r="V80" s="11"/>
      <c r="W80" s="11"/>
      <c r="X80" s="11">
        <v>8642</v>
      </c>
      <c r="Y80" s="11">
        <v>4958</v>
      </c>
      <c r="Z80" s="11"/>
      <c r="AA80" s="11"/>
      <c r="AB80" s="44"/>
      <c r="AC80" s="44"/>
      <c r="AD80" s="44"/>
      <c r="AE80" s="44"/>
      <c r="AF80" s="44"/>
      <c r="AG80" s="44"/>
      <c r="AH80" s="44"/>
      <c r="AI80" s="44"/>
      <c r="AJ80" s="44"/>
      <c r="AK80" s="44"/>
      <c r="AL80" s="44"/>
      <c r="AM80" s="44"/>
    </row>
    <row r="81" spans="1:39" ht="96.75">
      <c r="A81" s="48">
        <v>77</v>
      </c>
      <c r="B81" s="47" t="s">
        <v>144</v>
      </c>
      <c r="C81" s="48" t="s">
        <v>140</v>
      </c>
      <c r="D81" s="2" t="s">
        <v>141</v>
      </c>
      <c r="E81" s="47" t="s">
        <v>143</v>
      </c>
      <c r="F81" s="49">
        <v>50000</v>
      </c>
      <c r="G81" s="49">
        <f t="shared" si="3"/>
        <v>0</v>
      </c>
      <c r="H81" s="49">
        <f t="shared" si="4"/>
        <v>50000</v>
      </c>
      <c r="I81" s="50">
        <f t="shared" si="5"/>
        <v>0</v>
      </c>
      <c r="J81" s="13">
        <v>1110731</v>
      </c>
      <c r="K81" s="27"/>
      <c r="L81" s="23"/>
      <c r="M81" s="45" t="s">
        <v>142</v>
      </c>
      <c r="N81" s="9"/>
      <c r="O81" s="20"/>
      <c r="P81" s="11"/>
      <c r="Q81" s="11"/>
      <c r="R81" s="11"/>
      <c r="S81" s="11">
        <v>50000</v>
      </c>
      <c r="T81" s="11"/>
      <c r="U81" s="11"/>
      <c r="V81" s="11"/>
      <c r="W81" s="11"/>
      <c r="X81" s="11"/>
      <c r="Y81" s="11"/>
      <c r="Z81" s="11"/>
      <c r="AA81" s="11"/>
      <c r="AB81" s="44"/>
      <c r="AC81" s="44"/>
      <c r="AD81" s="44"/>
      <c r="AE81" s="44"/>
      <c r="AF81" s="44"/>
      <c r="AG81" s="44"/>
      <c r="AH81" s="44"/>
      <c r="AI81" s="44"/>
      <c r="AJ81" s="44"/>
      <c r="AK81" s="44"/>
      <c r="AL81" s="44"/>
      <c r="AM81" s="44"/>
    </row>
    <row r="82" spans="1:39" ht="81">
      <c r="A82" s="48">
        <v>78</v>
      </c>
      <c r="B82" s="60" t="s">
        <v>111</v>
      </c>
      <c r="C82" s="48" t="s">
        <v>92</v>
      </c>
      <c r="D82" s="2" t="s">
        <v>109</v>
      </c>
      <c r="E82" s="47" t="s">
        <v>110</v>
      </c>
      <c r="F82" s="49">
        <v>4240</v>
      </c>
      <c r="G82" s="49">
        <f t="shared" si="3"/>
        <v>0</v>
      </c>
      <c r="H82" s="49">
        <f t="shared" si="4"/>
        <v>0</v>
      </c>
      <c r="I82" s="50">
        <f t="shared" si="5"/>
        <v>4240</v>
      </c>
      <c r="J82" s="13">
        <v>11012</v>
      </c>
      <c r="K82" s="27"/>
      <c r="L82" s="47"/>
      <c r="M82" s="45" t="s">
        <v>56</v>
      </c>
      <c r="N82" s="9"/>
      <c r="O82" s="20"/>
      <c r="P82" s="11"/>
      <c r="Q82" s="11"/>
      <c r="R82" s="11"/>
      <c r="S82" s="11"/>
      <c r="T82" s="11"/>
      <c r="U82" s="11"/>
      <c r="V82" s="11"/>
      <c r="W82" s="11"/>
      <c r="X82" s="11"/>
      <c r="Y82" s="11"/>
      <c r="Z82" s="11"/>
      <c r="AA82" s="11"/>
      <c r="AB82" s="44"/>
      <c r="AC82" s="44"/>
      <c r="AD82" s="44"/>
      <c r="AE82" s="44"/>
      <c r="AF82" s="44"/>
      <c r="AG82" s="44"/>
      <c r="AH82" s="44"/>
      <c r="AI82" s="44"/>
      <c r="AJ82" s="44"/>
      <c r="AK82" s="44"/>
      <c r="AL82" s="44"/>
      <c r="AM82" s="44"/>
    </row>
    <row r="83" spans="1:39" ht="81">
      <c r="A83" s="48">
        <v>79</v>
      </c>
      <c r="B83" s="47" t="s">
        <v>124</v>
      </c>
      <c r="C83" s="48" t="s">
        <v>121</v>
      </c>
      <c r="D83" s="2" t="s">
        <v>122</v>
      </c>
      <c r="E83" s="47" t="s">
        <v>123</v>
      </c>
      <c r="F83" s="49">
        <v>594000</v>
      </c>
      <c r="G83" s="49">
        <f t="shared" si="3"/>
        <v>0</v>
      </c>
      <c r="H83" s="49">
        <f t="shared" si="4"/>
        <v>0</v>
      </c>
      <c r="I83" s="50">
        <f t="shared" si="5"/>
        <v>594000</v>
      </c>
      <c r="J83" s="13">
        <v>11112</v>
      </c>
      <c r="K83" s="27"/>
      <c r="L83" s="23"/>
      <c r="M83" s="45" t="s">
        <v>56</v>
      </c>
      <c r="N83" s="9"/>
      <c r="O83" s="20"/>
      <c r="P83" s="11"/>
      <c r="Q83" s="11"/>
      <c r="R83" s="11"/>
      <c r="S83" s="11"/>
      <c r="T83" s="11"/>
      <c r="U83" s="11"/>
      <c r="V83" s="11"/>
      <c r="W83" s="11"/>
      <c r="X83" s="11"/>
      <c r="Y83" s="11"/>
      <c r="Z83" s="11"/>
      <c r="AA83" s="11"/>
      <c r="AB83" s="44"/>
      <c r="AC83" s="44"/>
      <c r="AD83" s="44"/>
      <c r="AE83" s="44"/>
      <c r="AF83" s="44"/>
      <c r="AG83" s="44"/>
      <c r="AH83" s="44"/>
      <c r="AI83" s="44"/>
      <c r="AJ83" s="44"/>
      <c r="AK83" s="44"/>
      <c r="AL83" s="44"/>
      <c r="AM83" s="44"/>
    </row>
    <row r="84" spans="1:39" ht="113.25">
      <c r="A84" s="48">
        <v>80</v>
      </c>
      <c r="B84" s="47" t="s">
        <v>175</v>
      </c>
      <c r="C84" s="48" t="s">
        <v>121</v>
      </c>
      <c r="D84" s="2" t="s">
        <v>134</v>
      </c>
      <c r="E84" s="47" t="s">
        <v>459</v>
      </c>
      <c r="F84" s="49">
        <f>495834+323168</f>
        <v>819002</v>
      </c>
      <c r="G84" s="49">
        <f t="shared" si="3"/>
        <v>139512</v>
      </c>
      <c r="H84" s="49">
        <f t="shared" si="4"/>
        <v>592597</v>
      </c>
      <c r="I84" s="50">
        <f t="shared" si="5"/>
        <v>226405</v>
      </c>
      <c r="J84" s="13">
        <v>11112</v>
      </c>
      <c r="K84" s="27"/>
      <c r="L84" s="23"/>
      <c r="M84" s="45" t="s">
        <v>56</v>
      </c>
      <c r="N84" s="9"/>
      <c r="O84" s="20"/>
      <c r="P84" s="11"/>
      <c r="Q84" s="11">
        <v>35868</v>
      </c>
      <c r="R84" s="11">
        <v>30064</v>
      </c>
      <c r="S84" s="11">
        <v>30064</v>
      </c>
      <c r="T84" s="11">
        <v>66879</v>
      </c>
      <c r="U84" s="11">
        <v>30064</v>
      </c>
      <c r="V84" s="11">
        <v>7259</v>
      </c>
      <c r="W84" s="11">
        <v>17439</v>
      </c>
      <c r="X84" s="11">
        <v>122104</v>
      </c>
      <c r="Y84" s="11">
        <v>113344</v>
      </c>
      <c r="Z84" s="11">
        <v>139512</v>
      </c>
      <c r="AA84" s="11"/>
      <c r="AB84" s="44"/>
      <c r="AC84" s="44"/>
      <c r="AD84" s="44"/>
      <c r="AE84" s="44"/>
      <c r="AF84" s="44"/>
      <c r="AG84" s="44"/>
      <c r="AH84" s="44"/>
      <c r="AI84" s="44"/>
      <c r="AJ84" s="44"/>
      <c r="AK84" s="44"/>
      <c r="AL84" s="44"/>
      <c r="AM84" s="44"/>
    </row>
    <row r="85" spans="1:39" ht="64.5">
      <c r="A85" s="48">
        <v>81</v>
      </c>
      <c r="B85" s="47" t="s">
        <v>331</v>
      </c>
      <c r="C85" s="48" t="s">
        <v>121</v>
      </c>
      <c r="D85" s="2" t="s">
        <v>329</v>
      </c>
      <c r="E85" s="47" t="s">
        <v>330</v>
      </c>
      <c r="F85" s="49">
        <v>170184</v>
      </c>
      <c r="G85" s="49">
        <f t="shared" si="3"/>
        <v>0</v>
      </c>
      <c r="H85" s="49">
        <f t="shared" si="4"/>
        <v>170184</v>
      </c>
      <c r="I85" s="50">
        <f t="shared" si="5"/>
        <v>0</v>
      </c>
      <c r="J85" s="13"/>
      <c r="K85" s="27">
        <v>44725</v>
      </c>
      <c r="L85" s="23"/>
      <c r="M85" s="45" t="s">
        <v>56</v>
      </c>
      <c r="N85" s="9"/>
      <c r="O85" s="20"/>
      <c r="P85" s="11"/>
      <c r="Q85" s="11"/>
      <c r="R85" s="11"/>
      <c r="S85" s="11"/>
      <c r="T85" s="11"/>
      <c r="U85" s="11">
        <v>170184</v>
      </c>
      <c r="V85" s="11"/>
      <c r="W85" s="11"/>
      <c r="X85" s="11"/>
      <c r="Y85" s="11"/>
      <c r="Z85" s="11"/>
      <c r="AA85" s="11"/>
      <c r="AB85" s="44"/>
      <c r="AC85" s="44"/>
      <c r="AD85" s="44"/>
      <c r="AE85" s="44"/>
      <c r="AF85" s="44"/>
      <c r="AG85" s="44"/>
      <c r="AH85" s="44"/>
      <c r="AI85" s="44"/>
      <c r="AJ85" s="44"/>
      <c r="AK85" s="44"/>
      <c r="AL85" s="44"/>
      <c r="AM85" s="44"/>
    </row>
    <row r="86" spans="1:39" ht="113.25">
      <c r="A86" s="48">
        <v>82</v>
      </c>
      <c r="B86" s="47" t="s">
        <v>230</v>
      </c>
      <c r="C86" s="48" t="s">
        <v>290</v>
      </c>
      <c r="D86" s="2" t="s">
        <v>291</v>
      </c>
      <c r="E86" s="47" t="s">
        <v>292</v>
      </c>
      <c r="F86" s="49">
        <v>660880</v>
      </c>
      <c r="G86" s="49">
        <f t="shared" si="3"/>
        <v>0</v>
      </c>
      <c r="H86" s="49">
        <f t="shared" si="4"/>
        <v>660880</v>
      </c>
      <c r="I86" s="50">
        <f t="shared" si="5"/>
        <v>0</v>
      </c>
      <c r="J86" s="13"/>
      <c r="K86" s="27"/>
      <c r="L86" s="23"/>
      <c r="M86" s="45" t="s">
        <v>56</v>
      </c>
      <c r="N86" s="9"/>
      <c r="O86" s="20"/>
      <c r="P86" s="11"/>
      <c r="Q86" s="11"/>
      <c r="R86" s="11"/>
      <c r="S86" s="11"/>
      <c r="T86" s="11">
        <v>660880</v>
      </c>
      <c r="U86" s="11"/>
      <c r="V86" s="11"/>
      <c r="W86" s="11"/>
      <c r="X86" s="11"/>
      <c r="Y86" s="11"/>
      <c r="Z86" s="11"/>
      <c r="AA86" s="11"/>
      <c r="AB86" s="44"/>
      <c r="AC86" s="44"/>
      <c r="AD86" s="44"/>
      <c r="AE86" s="44"/>
      <c r="AF86" s="44"/>
      <c r="AG86" s="44"/>
      <c r="AH86" s="44"/>
      <c r="AI86" s="44"/>
      <c r="AJ86" s="44"/>
      <c r="AK86" s="44"/>
      <c r="AL86" s="44"/>
      <c r="AM86" s="44"/>
    </row>
    <row r="87" spans="1:39" ht="113.25">
      <c r="A87" s="48">
        <v>83</v>
      </c>
      <c r="B87" s="47" t="s">
        <v>385</v>
      </c>
      <c r="C87" s="48" t="s">
        <v>290</v>
      </c>
      <c r="D87" s="2" t="s">
        <v>383</v>
      </c>
      <c r="E87" s="47" t="s">
        <v>384</v>
      </c>
      <c r="F87" s="49">
        <v>1600</v>
      </c>
      <c r="G87" s="49">
        <f t="shared" si="3"/>
        <v>0</v>
      </c>
      <c r="H87" s="49">
        <f t="shared" si="4"/>
        <v>1600</v>
      </c>
      <c r="I87" s="50">
        <f t="shared" si="5"/>
        <v>0</v>
      </c>
      <c r="J87" s="13"/>
      <c r="K87" s="27"/>
      <c r="L87" s="23"/>
      <c r="M87" s="45" t="s">
        <v>56</v>
      </c>
      <c r="N87" s="9"/>
      <c r="O87" s="20"/>
      <c r="P87" s="11"/>
      <c r="Q87" s="11"/>
      <c r="R87" s="11"/>
      <c r="S87" s="11"/>
      <c r="T87" s="11"/>
      <c r="U87" s="11"/>
      <c r="V87" s="11"/>
      <c r="W87" s="11">
        <v>1600</v>
      </c>
      <c r="X87" s="11"/>
      <c r="Y87" s="11"/>
      <c r="Z87" s="11"/>
      <c r="AA87" s="11"/>
      <c r="AB87" s="44"/>
      <c r="AC87" s="44"/>
      <c r="AD87" s="44"/>
      <c r="AE87" s="44"/>
      <c r="AF87" s="44"/>
      <c r="AG87" s="44"/>
      <c r="AH87" s="44"/>
      <c r="AI87" s="44"/>
      <c r="AJ87" s="44"/>
      <c r="AK87" s="44"/>
      <c r="AL87" s="44"/>
      <c r="AM87" s="44"/>
    </row>
    <row r="88" spans="1:39" ht="113.25">
      <c r="A88" s="48">
        <v>84</v>
      </c>
      <c r="B88" s="47" t="s">
        <v>230</v>
      </c>
      <c r="C88" s="48" t="s">
        <v>227</v>
      </c>
      <c r="D88" s="2" t="s">
        <v>228</v>
      </c>
      <c r="E88" s="47" t="s">
        <v>229</v>
      </c>
      <c r="F88" s="49">
        <v>7920</v>
      </c>
      <c r="G88" s="49">
        <f t="shared" si="3"/>
        <v>0</v>
      </c>
      <c r="H88" s="49">
        <f t="shared" si="4"/>
        <v>7920</v>
      </c>
      <c r="I88" s="50">
        <f t="shared" si="5"/>
        <v>0</v>
      </c>
      <c r="J88" s="13"/>
      <c r="K88" s="27"/>
      <c r="L88" s="23"/>
      <c r="M88" s="45" t="s">
        <v>47</v>
      </c>
      <c r="N88" s="9"/>
      <c r="O88" s="20"/>
      <c r="P88" s="11"/>
      <c r="Q88" s="11"/>
      <c r="R88" s="11"/>
      <c r="S88" s="11"/>
      <c r="T88" s="11"/>
      <c r="U88" s="11">
        <v>7920</v>
      </c>
      <c r="V88" s="11"/>
      <c r="W88" s="11"/>
      <c r="X88" s="11"/>
      <c r="Y88" s="11"/>
      <c r="Z88" s="11"/>
      <c r="AA88" s="11"/>
      <c r="AB88" s="44"/>
      <c r="AC88" s="44"/>
      <c r="AD88" s="44"/>
      <c r="AE88" s="44"/>
      <c r="AF88" s="44"/>
      <c r="AG88" s="44"/>
      <c r="AH88" s="44"/>
      <c r="AI88" s="44"/>
      <c r="AJ88" s="44"/>
      <c r="AK88" s="44"/>
      <c r="AL88" s="44"/>
      <c r="AM88" s="44"/>
    </row>
    <row r="89" spans="1:39" ht="113.25">
      <c r="A89" s="48">
        <v>85</v>
      </c>
      <c r="B89" s="47" t="s">
        <v>512</v>
      </c>
      <c r="C89" s="48" t="s">
        <v>227</v>
      </c>
      <c r="D89" s="2" t="s">
        <v>511</v>
      </c>
      <c r="E89" s="47" t="s">
        <v>510</v>
      </c>
      <c r="F89" s="49">
        <v>50100</v>
      </c>
      <c r="G89" s="49">
        <f t="shared" si="3"/>
        <v>50100</v>
      </c>
      <c r="H89" s="49">
        <f t="shared" si="4"/>
        <v>50100</v>
      </c>
      <c r="I89" s="50">
        <f t="shared" si="5"/>
        <v>0</v>
      </c>
      <c r="J89" s="13"/>
      <c r="K89" s="27"/>
      <c r="L89" s="23"/>
      <c r="M89" s="45" t="s">
        <v>47</v>
      </c>
      <c r="N89" s="9"/>
      <c r="O89" s="20"/>
      <c r="P89" s="11"/>
      <c r="Q89" s="11"/>
      <c r="R89" s="11"/>
      <c r="S89" s="11"/>
      <c r="T89" s="11"/>
      <c r="U89" s="11"/>
      <c r="V89" s="11"/>
      <c r="W89" s="11"/>
      <c r="X89" s="11"/>
      <c r="Y89" s="11"/>
      <c r="Z89" s="11">
        <v>50100</v>
      </c>
      <c r="AA89" s="11"/>
      <c r="AB89" s="44"/>
      <c r="AC89" s="44"/>
      <c r="AD89" s="44"/>
      <c r="AE89" s="44"/>
      <c r="AF89" s="44"/>
      <c r="AG89" s="44"/>
      <c r="AH89" s="44"/>
      <c r="AI89" s="44"/>
      <c r="AJ89" s="44"/>
      <c r="AK89" s="44"/>
      <c r="AL89" s="44"/>
      <c r="AM89" s="44"/>
    </row>
    <row r="90" spans="1:39" ht="194.25">
      <c r="A90" s="48">
        <v>86</v>
      </c>
      <c r="B90" s="47" t="s">
        <v>284</v>
      </c>
      <c r="C90" s="48" t="s">
        <v>281</v>
      </c>
      <c r="D90" s="2" t="s">
        <v>282</v>
      </c>
      <c r="E90" s="47" t="s">
        <v>283</v>
      </c>
      <c r="F90" s="49">
        <v>238858</v>
      </c>
      <c r="G90" s="49">
        <f t="shared" si="3"/>
        <v>0</v>
      </c>
      <c r="H90" s="49">
        <f t="shared" si="4"/>
        <v>238858</v>
      </c>
      <c r="I90" s="50">
        <f t="shared" si="5"/>
        <v>0</v>
      </c>
      <c r="J90" s="13">
        <v>11101</v>
      </c>
      <c r="K90" s="27"/>
      <c r="L90" s="23"/>
      <c r="M90" s="45" t="s">
        <v>56</v>
      </c>
      <c r="N90" s="9"/>
      <c r="O90" s="20"/>
      <c r="P90" s="11"/>
      <c r="Q90" s="11"/>
      <c r="R90" s="11"/>
      <c r="S90" s="11"/>
      <c r="T90" s="11"/>
      <c r="U90" s="11">
        <v>238858</v>
      </c>
      <c r="V90" s="11"/>
      <c r="W90" s="11"/>
      <c r="X90" s="11"/>
      <c r="Y90" s="11"/>
      <c r="Z90" s="11"/>
      <c r="AA90" s="11"/>
      <c r="AB90" s="44"/>
      <c r="AC90" s="44"/>
      <c r="AD90" s="44"/>
      <c r="AE90" s="44"/>
      <c r="AF90" s="44"/>
      <c r="AG90" s="44"/>
      <c r="AH90" s="44"/>
      <c r="AI90" s="44"/>
      <c r="AJ90" s="44"/>
      <c r="AK90" s="44"/>
      <c r="AL90" s="44"/>
      <c r="AM90" s="44"/>
    </row>
    <row r="91" spans="1:39" ht="226.5">
      <c r="A91" s="48">
        <v>87</v>
      </c>
      <c r="B91" s="47" t="s">
        <v>465</v>
      </c>
      <c r="C91" s="48" t="s">
        <v>281</v>
      </c>
      <c r="D91" s="2" t="s">
        <v>463</v>
      </c>
      <c r="E91" s="47" t="s">
        <v>464</v>
      </c>
      <c r="F91" s="49">
        <v>222598</v>
      </c>
      <c r="G91" s="49">
        <f t="shared" si="3"/>
        <v>222598</v>
      </c>
      <c r="H91" s="49">
        <f t="shared" si="4"/>
        <v>222598</v>
      </c>
      <c r="I91" s="50">
        <f t="shared" si="5"/>
        <v>0</v>
      </c>
      <c r="J91" s="13"/>
      <c r="K91" s="27"/>
      <c r="L91" s="23"/>
      <c r="M91" s="45" t="s">
        <v>56</v>
      </c>
      <c r="N91" s="9"/>
      <c r="O91" s="20"/>
      <c r="P91" s="11"/>
      <c r="Q91" s="11"/>
      <c r="R91" s="11"/>
      <c r="S91" s="11"/>
      <c r="T91" s="11"/>
      <c r="U91" s="11"/>
      <c r="V91" s="11"/>
      <c r="W91" s="11"/>
      <c r="X91" s="11"/>
      <c r="Y91" s="11"/>
      <c r="Z91" s="11">
        <v>222598</v>
      </c>
      <c r="AA91" s="11"/>
      <c r="AB91" s="44"/>
      <c r="AC91" s="44"/>
      <c r="AD91" s="44"/>
      <c r="AE91" s="44"/>
      <c r="AF91" s="44"/>
      <c r="AG91" s="44"/>
      <c r="AH91" s="44"/>
      <c r="AI91" s="44"/>
      <c r="AJ91" s="44"/>
      <c r="AK91" s="44"/>
      <c r="AL91" s="44"/>
      <c r="AM91" s="44"/>
    </row>
    <row r="92" spans="1:39" ht="194.25">
      <c r="A92" s="48">
        <v>88</v>
      </c>
      <c r="B92" s="47" t="s">
        <v>189</v>
      </c>
      <c r="C92" s="48" t="s">
        <v>186</v>
      </c>
      <c r="D92" s="2" t="s">
        <v>187</v>
      </c>
      <c r="E92" s="47" t="s">
        <v>188</v>
      </c>
      <c r="F92" s="49">
        <v>87820</v>
      </c>
      <c r="G92" s="49">
        <f t="shared" si="3"/>
        <v>0</v>
      </c>
      <c r="H92" s="49">
        <f t="shared" si="4"/>
        <v>87820</v>
      </c>
      <c r="I92" s="50">
        <f t="shared" si="5"/>
        <v>0</v>
      </c>
      <c r="J92" s="13">
        <v>1110630</v>
      </c>
      <c r="K92" s="27">
        <v>44792</v>
      </c>
      <c r="L92" s="23"/>
      <c r="M92" s="45" t="s">
        <v>56</v>
      </c>
      <c r="N92" s="9"/>
      <c r="O92" s="20"/>
      <c r="P92" s="11"/>
      <c r="Q92" s="11"/>
      <c r="R92" s="11">
        <v>59620</v>
      </c>
      <c r="S92" s="11">
        <v>6900</v>
      </c>
      <c r="T92" s="11">
        <v>5700</v>
      </c>
      <c r="U92" s="11">
        <v>4200</v>
      </c>
      <c r="V92" s="11">
        <v>5700</v>
      </c>
      <c r="W92" s="11">
        <v>5700</v>
      </c>
      <c r="X92" s="11"/>
      <c r="Y92" s="11"/>
      <c r="Z92" s="11"/>
      <c r="AA92" s="11"/>
      <c r="AB92" s="44"/>
      <c r="AC92" s="44"/>
      <c r="AD92" s="44"/>
      <c r="AE92" s="44"/>
      <c r="AF92" s="44"/>
      <c r="AG92" s="44"/>
      <c r="AH92" s="44"/>
      <c r="AI92" s="44"/>
      <c r="AJ92" s="44"/>
      <c r="AK92" s="44"/>
      <c r="AL92" s="44"/>
      <c r="AM92" s="44"/>
    </row>
    <row r="93" spans="1:39" ht="113.25">
      <c r="A93" s="48">
        <v>89</v>
      </c>
      <c r="B93" s="47" t="s">
        <v>462</v>
      </c>
      <c r="C93" s="48" t="s">
        <v>186</v>
      </c>
      <c r="D93" s="2" t="s">
        <v>460</v>
      </c>
      <c r="E93" s="47" t="s">
        <v>461</v>
      </c>
      <c r="F93" s="49">
        <f>113100+64780+50000</f>
        <v>227880</v>
      </c>
      <c r="G93" s="49">
        <f t="shared" si="3"/>
        <v>0</v>
      </c>
      <c r="H93" s="49">
        <f t="shared" si="4"/>
        <v>0</v>
      </c>
      <c r="I93" s="50">
        <f t="shared" si="5"/>
        <v>227880</v>
      </c>
      <c r="J93" s="13">
        <v>1111231</v>
      </c>
      <c r="K93" s="27"/>
      <c r="L93" s="23"/>
      <c r="M93" s="45" t="s">
        <v>56</v>
      </c>
      <c r="N93" s="9"/>
      <c r="O93" s="20"/>
      <c r="P93" s="11"/>
      <c r="Q93" s="11"/>
      <c r="R93" s="11"/>
      <c r="S93" s="11"/>
      <c r="T93" s="11"/>
      <c r="U93" s="11"/>
      <c r="V93" s="11"/>
      <c r="W93" s="11"/>
      <c r="X93" s="11"/>
      <c r="Y93" s="11"/>
      <c r="Z93" s="11"/>
      <c r="AA93" s="11"/>
      <c r="AB93" s="44"/>
      <c r="AC93" s="44"/>
      <c r="AD93" s="44"/>
      <c r="AE93" s="44"/>
      <c r="AF93" s="44"/>
      <c r="AG93" s="44"/>
      <c r="AH93" s="44"/>
      <c r="AI93" s="44"/>
      <c r="AJ93" s="44"/>
      <c r="AK93" s="44"/>
      <c r="AL93" s="44"/>
      <c r="AM93" s="44"/>
    </row>
    <row r="94" spans="1:39" ht="81">
      <c r="A94" s="48">
        <v>90</v>
      </c>
      <c r="B94" s="47" t="s">
        <v>340</v>
      </c>
      <c r="C94" s="48" t="s">
        <v>337</v>
      </c>
      <c r="D94" s="2" t="s">
        <v>338</v>
      </c>
      <c r="E94" s="47" t="s">
        <v>339</v>
      </c>
      <c r="F94" s="49">
        <v>1300</v>
      </c>
      <c r="G94" s="49">
        <f t="shared" si="3"/>
        <v>0</v>
      </c>
      <c r="H94" s="49">
        <f t="shared" si="4"/>
        <v>1300</v>
      </c>
      <c r="I94" s="50">
        <f t="shared" si="5"/>
        <v>0</v>
      </c>
      <c r="J94" s="13"/>
      <c r="K94" s="27"/>
      <c r="L94" s="23"/>
      <c r="M94" s="45" t="s">
        <v>174</v>
      </c>
      <c r="N94" s="9"/>
      <c r="O94" s="20"/>
      <c r="P94" s="11"/>
      <c r="Q94" s="11"/>
      <c r="R94" s="11"/>
      <c r="S94" s="11"/>
      <c r="T94" s="11"/>
      <c r="U94" s="11"/>
      <c r="V94" s="11">
        <v>1300</v>
      </c>
      <c r="W94" s="11"/>
      <c r="X94" s="11"/>
      <c r="Y94" s="11"/>
      <c r="Z94" s="11"/>
      <c r="AA94" s="11"/>
      <c r="AB94" s="44"/>
      <c r="AC94" s="44"/>
      <c r="AD94" s="44"/>
      <c r="AE94" s="44"/>
      <c r="AF94" s="44"/>
      <c r="AG94" s="44"/>
      <c r="AH94" s="44"/>
      <c r="AI94" s="44"/>
      <c r="AJ94" s="44"/>
      <c r="AK94" s="44"/>
      <c r="AL94" s="44"/>
      <c r="AM94" s="44"/>
    </row>
    <row r="95" spans="1:39" ht="96.75">
      <c r="A95" s="48">
        <v>91</v>
      </c>
      <c r="B95" s="47" t="s">
        <v>394</v>
      </c>
      <c r="C95" s="48" t="s">
        <v>391</v>
      </c>
      <c r="D95" s="2" t="s">
        <v>392</v>
      </c>
      <c r="E95" s="47" t="s">
        <v>393</v>
      </c>
      <c r="F95" s="49">
        <v>40000</v>
      </c>
      <c r="G95" s="49">
        <f t="shared" si="3"/>
        <v>0</v>
      </c>
      <c r="H95" s="49">
        <f t="shared" si="4"/>
        <v>40000</v>
      </c>
      <c r="I95" s="50">
        <f t="shared" si="5"/>
        <v>0</v>
      </c>
      <c r="J95" s="13">
        <v>1110830</v>
      </c>
      <c r="K95" s="27">
        <v>44802</v>
      </c>
      <c r="L95" s="23"/>
      <c r="M95" s="45" t="s">
        <v>174</v>
      </c>
      <c r="N95" s="9"/>
      <c r="O95" s="20"/>
      <c r="P95" s="11"/>
      <c r="Q95" s="11"/>
      <c r="R95" s="11"/>
      <c r="S95" s="11"/>
      <c r="T95" s="11"/>
      <c r="U95" s="11"/>
      <c r="V95" s="11"/>
      <c r="W95" s="11">
        <v>40000</v>
      </c>
      <c r="X95" s="11"/>
      <c r="Y95" s="11"/>
      <c r="Z95" s="11"/>
      <c r="AA95" s="11"/>
      <c r="AB95" s="44"/>
      <c r="AC95" s="44"/>
      <c r="AD95" s="44"/>
      <c r="AE95" s="44"/>
      <c r="AF95" s="44"/>
      <c r="AG95" s="44"/>
      <c r="AH95" s="44"/>
      <c r="AI95" s="44"/>
      <c r="AJ95" s="44"/>
      <c r="AK95" s="44"/>
      <c r="AL95" s="44"/>
      <c r="AM95" s="44"/>
    </row>
    <row r="96" spans="1:39" ht="129">
      <c r="A96" s="48">
        <v>92</v>
      </c>
      <c r="B96" s="47" t="s">
        <v>176</v>
      </c>
      <c r="C96" s="48" t="s">
        <v>171</v>
      </c>
      <c r="D96" s="2" t="s">
        <v>172</v>
      </c>
      <c r="E96" s="47" t="s">
        <v>173</v>
      </c>
      <c r="F96" s="49">
        <v>8000</v>
      </c>
      <c r="G96" s="49">
        <f t="shared" si="3"/>
        <v>0</v>
      </c>
      <c r="H96" s="49">
        <f t="shared" si="4"/>
        <v>8000</v>
      </c>
      <c r="I96" s="50">
        <f t="shared" si="5"/>
        <v>0</v>
      </c>
      <c r="J96" s="13">
        <v>1110731</v>
      </c>
      <c r="K96" s="27">
        <v>44770</v>
      </c>
      <c r="L96" s="23"/>
      <c r="M96" s="45" t="s">
        <v>174</v>
      </c>
      <c r="N96" s="9"/>
      <c r="O96" s="20"/>
      <c r="P96" s="11"/>
      <c r="Q96" s="11"/>
      <c r="R96" s="11"/>
      <c r="S96" s="11">
        <v>4784</v>
      </c>
      <c r="T96" s="11"/>
      <c r="U96" s="11"/>
      <c r="V96" s="11">
        <v>3216</v>
      </c>
      <c r="W96" s="11"/>
      <c r="X96" s="11"/>
      <c r="Y96" s="11"/>
      <c r="Z96" s="11"/>
      <c r="AA96" s="11"/>
      <c r="AB96" s="44"/>
      <c r="AC96" s="44"/>
      <c r="AD96" s="44"/>
      <c r="AE96" s="44"/>
      <c r="AF96" s="44"/>
      <c r="AG96" s="44"/>
      <c r="AH96" s="44"/>
      <c r="AI96" s="44"/>
      <c r="AJ96" s="44"/>
      <c r="AK96" s="44"/>
      <c r="AL96" s="44"/>
      <c r="AM96" s="44"/>
    </row>
    <row r="97" spans="1:39" ht="81">
      <c r="A97" s="48">
        <v>93</v>
      </c>
      <c r="B97" s="47" t="s">
        <v>547</v>
      </c>
      <c r="C97" s="48" t="s">
        <v>544</v>
      </c>
      <c r="D97" s="2" t="s">
        <v>546</v>
      </c>
      <c r="E97" s="47" t="s">
        <v>545</v>
      </c>
      <c r="F97" s="49">
        <v>63453</v>
      </c>
      <c r="G97" s="49">
        <f>Z97</f>
        <v>0</v>
      </c>
      <c r="H97" s="49">
        <f>SUM(P97:Z97)</f>
        <v>0</v>
      </c>
      <c r="I97" s="50">
        <f>F97-H97</f>
        <v>63453</v>
      </c>
      <c r="J97" s="13"/>
      <c r="K97" s="27"/>
      <c r="L97" s="23"/>
      <c r="M97" s="45" t="s">
        <v>47</v>
      </c>
      <c r="N97" s="9"/>
      <c r="O97" s="20"/>
      <c r="P97" s="11"/>
      <c r="Q97" s="11"/>
      <c r="R97" s="11"/>
      <c r="S97" s="11"/>
      <c r="T97" s="11"/>
      <c r="U97" s="11"/>
      <c r="V97" s="11"/>
      <c r="W97" s="11"/>
      <c r="X97" s="11"/>
      <c r="Y97" s="11"/>
      <c r="Z97" s="11"/>
      <c r="AA97" s="11"/>
      <c r="AB97" s="44"/>
      <c r="AC97" s="44"/>
      <c r="AD97" s="44"/>
      <c r="AE97" s="44"/>
      <c r="AF97" s="44"/>
      <c r="AG97" s="44"/>
      <c r="AH97" s="44"/>
      <c r="AI97" s="44"/>
      <c r="AJ97" s="44"/>
      <c r="AK97" s="44"/>
      <c r="AL97" s="44"/>
      <c r="AM97" s="44"/>
    </row>
    <row r="98" spans="1:39" ht="81">
      <c r="A98" s="48">
        <v>94</v>
      </c>
      <c r="B98" s="47" t="s">
        <v>336</v>
      </c>
      <c r="C98" s="48" t="s">
        <v>332</v>
      </c>
      <c r="D98" s="2" t="s">
        <v>333</v>
      </c>
      <c r="E98" s="47" t="s">
        <v>335</v>
      </c>
      <c r="F98" s="49">
        <v>200000</v>
      </c>
      <c r="G98" s="49">
        <f t="shared" si="3"/>
        <v>0</v>
      </c>
      <c r="H98" s="49">
        <f t="shared" si="4"/>
        <v>200000</v>
      </c>
      <c r="I98" s="50">
        <f t="shared" si="5"/>
        <v>0</v>
      </c>
      <c r="J98" s="13"/>
      <c r="K98" s="27">
        <v>44838</v>
      </c>
      <c r="L98" s="23"/>
      <c r="M98" s="45" t="s">
        <v>334</v>
      </c>
      <c r="N98" s="9"/>
      <c r="O98" s="20"/>
      <c r="P98" s="11"/>
      <c r="Q98" s="11"/>
      <c r="R98" s="11"/>
      <c r="S98" s="11"/>
      <c r="T98" s="11"/>
      <c r="U98" s="11">
        <v>161510</v>
      </c>
      <c r="V98" s="11"/>
      <c r="W98" s="11">
        <v>15240</v>
      </c>
      <c r="X98" s="11">
        <v>20600</v>
      </c>
      <c r="Y98" s="11">
        <v>2650</v>
      </c>
      <c r="Z98" s="11"/>
      <c r="AA98" s="11"/>
      <c r="AB98" s="44"/>
      <c r="AC98" s="44"/>
      <c r="AD98" s="44"/>
      <c r="AE98" s="44"/>
      <c r="AF98" s="44"/>
      <c r="AG98" s="44"/>
      <c r="AH98" s="44"/>
      <c r="AI98" s="44"/>
      <c r="AJ98" s="44"/>
      <c r="AK98" s="44"/>
      <c r="AL98" s="44"/>
      <c r="AM98" s="44"/>
    </row>
    <row r="99" spans="1:39" ht="81">
      <c r="A99" s="48">
        <v>95</v>
      </c>
      <c r="B99" s="47" t="s">
        <v>276</v>
      </c>
      <c r="C99" s="48" t="s">
        <v>273</v>
      </c>
      <c r="D99" s="2" t="s">
        <v>274</v>
      </c>
      <c r="E99" s="47" t="s">
        <v>275</v>
      </c>
      <c r="F99" s="49">
        <v>10000</v>
      </c>
      <c r="G99" s="49">
        <f t="shared" si="3"/>
        <v>0</v>
      </c>
      <c r="H99" s="49">
        <f t="shared" si="4"/>
        <v>10000</v>
      </c>
      <c r="I99" s="50">
        <f t="shared" si="5"/>
        <v>0</v>
      </c>
      <c r="J99" s="13"/>
      <c r="K99" s="27"/>
      <c r="L99" s="23"/>
      <c r="M99" s="45" t="s">
        <v>43</v>
      </c>
      <c r="N99" s="9"/>
      <c r="O99" s="20"/>
      <c r="P99" s="11"/>
      <c r="Q99" s="11"/>
      <c r="R99" s="11"/>
      <c r="S99" s="11"/>
      <c r="T99" s="11"/>
      <c r="U99" s="11">
        <v>10000</v>
      </c>
      <c r="V99" s="11"/>
      <c r="W99" s="11"/>
      <c r="X99" s="11"/>
      <c r="Y99" s="11"/>
      <c r="Z99" s="11"/>
      <c r="AA99" s="11"/>
      <c r="AB99" s="44"/>
      <c r="AC99" s="44"/>
      <c r="AD99" s="44"/>
      <c r="AE99" s="44"/>
      <c r="AF99" s="44"/>
      <c r="AG99" s="44"/>
      <c r="AH99" s="44"/>
      <c r="AI99" s="44"/>
      <c r="AJ99" s="44"/>
      <c r="AK99" s="44"/>
      <c r="AL99" s="44"/>
      <c r="AM99" s="44"/>
    </row>
    <row r="100" spans="1:39" ht="48">
      <c r="A100" s="48">
        <v>96</v>
      </c>
      <c r="B100" s="47"/>
      <c r="C100" s="48" t="s">
        <v>431</v>
      </c>
      <c r="D100" s="2" t="s">
        <v>433</v>
      </c>
      <c r="E100" s="47" t="s">
        <v>432</v>
      </c>
      <c r="F100" s="49">
        <f>14850+34650</f>
        <v>49500</v>
      </c>
      <c r="G100" s="49">
        <f t="shared" si="3"/>
        <v>49500</v>
      </c>
      <c r="H100" s="49">
        <f t="shared" si="4"/>
        <v>49500</v>
      </c>
      <c r="I100" s="50">
        <f t="shared" si="5"/>
        <v>0</v>
      </c>
      <c r="J100" s="13"/>
      <c r="K100" s="27">
        <v>44869</v>
      </c>
      <c r="L100" s="23"/>
      <c r="M100" s="45" t="s">
        <v>334</v>
      </c>
      <c r="N100" s="9"/>
      <c r="O100" s="20"/>
      <c r="P100" s="11"/>
      <c r="Q100" s="11"/>
      <c r="R100" s="11"/>
      <c r="S100" s="11"/>
      <c r="T100" s="11"/>
      <c r="U100" s="11"/>
      <c r="V100" s="11"/>
      <c r="W100" s="11"/>
      <c r="X100" s="11"/>
      <c r="Y100" s="11"/>
      <c r="Z100" s="11">
        <v>49500</v>
      </c>
      <c r="AA100" s="11"/>
      <c r="AB100" s="44"/>
      <c r="AC100" s="44"/>
      <c r="AD100" s="44"/>
      <c r="AE100" s="44"/>
      <c r="AF100" s="44"/>
      <c r="AG100" s="44"/>
      <c r="AH100" s="44"/>
      <c r="AI100" s="44"/>
      <c r="AJ100" s="44"/>
      <c r="AK100" s="44"/>
      <c r="AL100" s="44"/>
      <c r="AM100" s="44"/>
    </row>
    <row r="101" spans="1:39" ht="145.5">
      <c r="A101" s="48">
        <v>97</v>
      </c>
      <c r="B101" s="47" t="s">
        <v>205</v>
      </c>
      <c r="C101" s="48" t="s">
        <v>202</v>
      </c>
      <c r="D101" s="2" t="s">
        <v>203</v>
      </c>
      <c r="E101" s="47" t="s">
        <v>204</v>
      </c>
      <c r="F101" s="49">
        <v>8578</v>
      </c>
      <c r="G101" s="49">
        <f t="shared" si="3"/>
        <v>1022</v>
      </c>
      <c r="H101" s="49">
        <f t="shared" si="4"/>
        <v>8578</v>
      </c>
      <c r="I101" s="50">
        <f t="shared" si="5"/>
        <v>0</v>
      </c>
      <c r="J101" s="13">
        <v>11112</v>
      </c>
      <c r="K101" s="27">
        <v>44874</v>
      </c>
      <c r="L101" s="23"/>
      <c r="M101" s="45" t="s">
        <v>142</v>
      </c>
      <c r="N101" s="9"/>
      <c r="O101" s="20"/>
      <c r="P101" s="11"/>
      <c r="Q101" s="11"/>
      <c r="R101" s="11"/>
      <c r="S101" s="11"/>
      <c r="T101" s="11"/>
      <c r="U101" s="11"/>
      <c r="V101" s="11"/>
      <c r="W101" s="11"/>
      <c r="X101" s="11">
        <v>2042</v>
      </c>
      <c r="Y101" s="11">
        <v>5514</v>
      </c>
      <c r="Z101" s="11">
        <v>1022</v>
      </c>
      <c r="AA101" s="11"/>
      <c r="AB101" s="44"/>
      <c r="AC101" s="44"/>
      <c r="AD101" s="44"/>
      <c r="AE101" s="44"/>
      <c r="AF101" s="44"/>
      <c r="AG101" s="44"/>
      <c r="AH101" s="44"/>
      <c r="AI101" s="44"/>
      <c r="AJ101" s="44"/>
      <c r="AK101" s="44"/>
      <c r="AL101" s="44"/>
      <c r="AM101" s="44"/>
    </row>
    <row r="102" spans="1:39" ht="162">
      <c r="A102" s="48">
        <v>98</v>
      </c>
      <c r="B102" s="47" t="s">
        <v>378</v>
      </c>
      <c r="C102" s="48" t="s">
        <v>375</v>
      </c>
      <c r="D102" s="2" t="s">
        <v>376</v>
      </c>
      <c r="E102" s="47" t="s">
        <v>377</v>
      </c>
      <c r="F102" s="49">
        <v>11099323</v>
      </c>
      <c r="G102" s="49">
        <f t="shared" si="3"/>
        <v>0</v>
      </c>
      <c r="H102" s="49">
        <f t="shared" si="4"/>
        <v>11099323</v>
      </c>
      <c r="I102" s="50">
        <f t="shared" si="5"/>
        <v>0</v>
      </c>
      <c r="J102" s="13"/>
      <c r="K102" s="27"/>
      <c r="L102" s="23"/>
      <c r="M102" s="45" t="s">
        <v>192</v>
      </c>
      <c r="N102" s="9"/>
      <c r="O102" s="20"/>
      <c r="P102" s="11"/>
      <c r="Q102" s="11"/>
      <c r="R102" s="11"/>
      <c r="S102" s="11"/>
      <c r="T102" s="11"/>
      <c r="U102" s="11"/>
      <c r="V102" s="11">
        <v>11099323</v>
      </c>
      <c r="W102" s="11"/>
      <c r="X102" s="11"/>
      <c r="Y102" s="11"/>
      <c r="Z102" s="11"/>
      <c r="AA102" s="11"/>
      <c r="AB102" s="44"/>
      <c r="AC102" s="44"/>
      <c r="AD102" s="44"/>
      <c r="AE102" s="44"/>
      <c r="AF102" s="44"/>
      <c r="AG102" s="44"/>
      <c r="AH102" s="44"/>
      <c r="AI102" s="44"/>
      <c r="AJ102" s="44"/>
      <c r="AK102" s="44"/>
      <c r="AL102" s="44"/>
      <c r="AM102" s="44"/>
    </row>
    <row r="103" spans="1:39" ht="96.75">
      <c r="A103" s="48">
        <v>99</v>
      </c>
      <c r="B103" s="47" t="s">
        <v>415</v>
      </c>
      <c r="C103" s="48" t="s">
        <v>375</v>
      </c>
      <c r="D103" s="2" t="s">
        <v>414</v>
      </c>
      <c r="E103" s="47" t="s">
        <v>413</v>
      </c>
      <c r="F103" s="49">
        <v>200000</v>
      </c>
      <c r="G103" s="49">
        <f t="shared" si="3"/>
        <v>36016</v>
      </c>
      <c r="H103" s="49">
        <f t="shared" si="4"/>
        <v>37516</v>
      </c>
      <c r="I103" s="50">
        <f t="shared" si="5"/>
        <v>162484</v>
      </c>
      <c r="J103" s="13"/>
      <c r="K103" s="27"/>
      <c r="L103" s="23"/>
      <c r="M103" s="45" t="s">
        <v>192</v>
      </c>
      <c r="N103" s="9"/>
      <c r="O103" s="20"/>
      <c r="P103" s="11"/>
      <c r="Q103" s="11"/>
      <c r="R103" s="11"/>
      <c r="S103" s="11"/>
      <c r="T103" s="11"/>
      <c r="U103" s="11"/>
      <c r="V103" s="11"/>
      <c r="W103" s="11"/>
      <c r="X103" s="11">
        <v>1500</v>
      </c>
      <c r="Y103" s="11"/>
      <c r="Z103" s="11">
        <v>36016</v>
      </c>
      <c r="AA103" s="11"/>
      <c r="AB103" s="44"/>
      <c r="AC103" s="44"/>
      <c r="AD103" s="44"/>
      <c r="AE103" s="44"/>
      <c r="AF103" s="44"/>
      <c r="AG103" s="44"/>
      <c r="AH103" s="44"/>
      <c r="AI103" s="44"/>
      <c r="AJ103" s="44"/>
      <c r="AK103" s="44"/>
      <c r="AL103" s="44"/>
      <c r="AM103" s="44"/>
    </row>
    <row r="104" spans="1:39" ht="48">
      <c r="A104" s="48">
        <v>100</v>
      </c>
      <c r="B104" s="47"/>
      <c r="C104" s="48" t="s">
        <v>375</v>
      </c>
      <c r="D104" s="2" t="s">
        <v>444</v>
      </c>
      <c r="E104" s="47" t="s">
        <v>443</v>
      </c>
      <c r="F104" s="49">
        <v>17480</v>
      </c>
      <c r="G104" s="49">
        <f t="shared" si="3"/>
        <v>0</v>
      </c>
      <c r="H104" s="49">
        <f t="shared" si="4"/>
        <v>17480</v>
      </c>
      <c r="I104" s="50">
        <f t="shared" si="5"/>
        <v>0</v>
      </c>
      <c r="J104" s="13"/>
      <c r="K104" s="27"/>
      <c r="L104" s="23"/>
      <c r="M104" s="45" t="s">
        <v>192</v>
      </c>
      <c r="N104" s="9"/>
      <c r="O104" s="20"/>
      <c r="P104" s="11"/>
      <c r="Q104" s="11"/>
      <c r="R104" s="11"/>
      <c r="S104" s="11"/>
      <c r="T104" s="11"/>
      <c r="U104" s="11"/>
      <c r="V104" s="11"/>
      <c r="W104" s="11"/>
      <c r="X104" s="11"/>
      <c r="Y104" s="11">
        <v>17480</v>
      </c>
      <c r="Z104" s="11"/>
      <c r="AA104" s="11"/>
      <c r="AB104" s="44"/>
      <c r="AC104" s="44"/>
      <c r="AD104" s="44"/>
      <c r="AE104" s="44"/>
      <c r="AF104" s="44"/>
      <c r="AG104" s="44"/>
      <c r="AH104" s="44"/>
      <c r="AI104" s="44"/>
      <c r="AJ104" s="44"/>
      <c r="AK104" s="44"/>
      <c r="AL104" s="44"/>
      <c r="AM104" s="44"/>
    </row>
    <row r="105" spans="1:39" ht="48">
      <c r="A105" s="48">
        <v>101</v>
      </c>
      <c r="B105" s="47" t="s">
        <v>435</v>
      </c>
      <c r="C105" s="48" t="s">
        <v>479</v>
      </c>
      <c r="D105" s="2" t="s">
        <v>434</v>
      </c>
      <c r="E105" s="47" t="s">
        <v>436</v>
      </c>
      <c r="F105" s="49">
        <v>59800</v>
      </c>
      <c r="G105" s="49">
        <f t="shared" si="3"/>
        <v>0</v>
      </c>
      <c r="H105" s="49">
        <f t="shared" si="4"/>
        <v>0</v>
      </c>
      <c r="I105" s="50">
        <f t="shared" si="5"/>
        <v>59800</v>
      </c>
      <c r="J105" s="13">
        <v>1111220</v>
      </c>
      <c r="K105" s="27"/>
      <c r="L105" s="23"/>
      <c r="M105" s="45" t="s">
        <v>174</v>
      </c>
      <c r="N105" s="9"/>
      <c r="O105" s="20"/>
      <c r="P105" s="11"/>
      <c r="Q105" s="11"/>
      <c r="R105" s="11"/>
      <c r="S105" s="11"/>
      <c r="T105" s="11"/>
      <c r="U105" s="11"/>
      <c r="V105" s="11"/>
      <c r="W105" s="11"/>
      <c r="X105" s="11"/>
      <c r="Y105" s="11"/>
      <c r="Z105" s="11"/>
      <c r="AA105" s="11"/>
      <c r="AB105" s="44"/>
      <c r="AC105" s="44"/>
      <c r="AD105" s="44"/>
      <c r="AE105" s="44"/>
      <c r="AF105" s="44"/>
      <c r="AG105" s="44"/>
      <c r="AH105" s="44"/>
      <c r="AI105" s="44"/>
      <c r="AJ105" s="44"/>
      <c r="AK105" s="44"/>
      <c r="AL105" s="44"/>
      <c r="AM105" s="44"/>
    </row>
    <row r="106" spans="1:27" s="39" customFormat="1" ht="145.5">
      <c r="A106" s="48">
        <v>102</v>
      </c>
      <c r="B106" s="59" t="s">
        <v>108</v>
      </c>
      <c r="C106" s="22" t="s">
        <v>105</v>
      </c>
      <c r="D106" s="23" t="s">
        <v>106</v>
      </c>
      <c r="E106" s="59" t="s">
        <v>107</v>
      </c>
      <c r="F106" s="51">
        <v>123423</v>
      </c>
      <c r="G106" s="49">
        <f t="shared" si="3"/>
        <v>0</v>
      </c>
      <c r="H106" s="49">
        <f t="shared" si="4"/>
        <v>123423</v>
      </c>
      <c r="I106" s="50">
        <f t="shared" si="5"/>
        <v>0</v>
      </c>
      <c r="J106" s="52">
        <v>1110731</v>
      </c>
      <c r="K106" s="28">
        <v>44748</v>
      </c>
      <c r="L106" s="47"/>
      <c r="M106" s="38" t="s">
        <v>49</v>
      </c>
      <c r="N106" s="24"/>
      <c r="O106" s="25"/>
      <c r="P106" s="26">
        <v>2451</v>
      </c>
      <c r="Q106" s="26">
        <v>700</v>
      </c>
      <c r="R106" s="26">
        <v>8431</v>
      </c>
      <c r="S106" s="26">
        <v>1231</v>
      </c>
      <c r="T106" s="26">
        <v>36632</v>
      </c>
      <c r="U106" s="26">
        <v>6725</v>
      </c>
      <c r="V106" s="26">
        <v>67253</v>
      </c>
      <c r="W106" s="26"/>
      <c r="X106" s="26"/>
      <c r="Y106" s="26"/>
      <c r="Z106" s="26"/>
      <c r="AA106" s="26"/>
    </row>
    <row r="107" spans="1:27" s="39" customFormat="1" ht="81">
      <c r="A107" s="48">
        <v>103</v>
      </c>
      <c r="B107" s="59" t="s">
        <v>127</v>
      </c>
      <c r="C107" s="22" t="s">
        <v>125</v>
      </c>
      <c r="D107" s="23" t="s">
        <v>128</v>
      </c>
      <c r="E107" s="59" t="s">
        <v>129</v>
      </c>
      <c r="F107" s="51">
        <v>13233</v>
      </c>
      <c r="G107" s="49">
        <f t="shared" si="3"/>
        <v>0</v>
      </c>
      <c r="H107" s="49">
        <f t="shared" si="4"/>
        <v>13233</v>
      </c>
      <c r="I107" s="50">
        <f t="shared" si="5"/>
        <v>0</v>
      </c>
      <c r="J107" s="52"/>
      <c r="K107" s="28"/>
      <c r="L107" s="47"/>
      <c r="M107" s="38" t="s">
        <v>126</v>
      </c>
      <c r="N107" s="24"/>
      <c r="O107" s="25"/>
      <c r="P107" s="26">
        <v>13233</v>
      </c>
      <c r="Q107" s="26"/>
      <c r="R107" s="26"/>
      <c r="S107" s="26"/>
      <c r="T107" s="26"/>
      <c r="U107" s="26"/>
      <c r="V107" s="26"/>
      <c r="W107" s="26"/>
      <c r="X107" s="26"/>
      <c r="Y107" s="26"/>
      <c r="Z107" s="26"/>
      <c r="AA107" s="26"/>
    </row>
    <row r="108" spans="1:27" s="39" customFormat="1" ht="258.75">
      <c r="A108" s="48">
        <v>104</v>
      </c>
      <c r="B108" s="59" t="s">
        <v>170</v>
      </c>
      <c r="C108" s="22" t="s">
        <v>167</v>
      </c>
      <c r="D108" s="23" t="s">
        <v>169</v>
      </c>
      <c r="E108" s="59" t="s">
        <v>168</v>
      </c>
      <c r="F108" s="51">
        <v>618429</v>
      </c>
      <c r="G108" s="49">
        <f t="shared" si="3"/>
        <v>0</v>
      </c>
      <c r="H108" s="49">
        <f t="shared" si="4"/>
        <v>618429</v>
      </c>
      <c r="I108" s="50">
        <f t="shared" si="5"/>
        <v>0</v>
      </c>
      <c r="J108" s="52">
        <v>1110731</v>
      </c>
      <c r="K108" s="28"/>
      <c r="L108" s="47"/>
      <c r="M108" s="38" t="s">
        <v>161</v>
      </c>
      <c r="N108" s="24"/>
      <c r="O108" s="25"/>
      <c r="P108" s="26"/>
      <c r="Q108" s="26">
        <v>294937</v>
      </c>
      <c r="R108" s="26">
        <v>75106</v>
      </c>
      <c r="S108" s="26">
        <v>74474</v>
      </c>
      <c r="T108" s="26">
        <v>74645</v>
      </c>
      <c r="U108" s="26">
        <v>74645</v>
      </c>
      <c r="V108" s="26">
        <v>11745</v>
      </c>
      <c r="W108" s="26">
        <v>9229</v>
      </c>
      <c r="X108" s="26">
        <v>3648</v>
      </c>
      <c r="Y108" s="26"/>
      <c r="Z108" s="26"/>
      <c r="AA108" s="26"/>
    </row>
    <row r="109" spans="1:27" s="39" customFormat="1" ht="64.5" customHeight="1">
      <c r="A109" s="48">
        <v>105</v>
      </c>
      <c r="B109" s="66" t="s">
        <v>455</v>
      </c>
      <c r="C109" s="22" t="s">
        <v>451</v>
      </c>
      <c r="D109" s="23" t="s">
        <v>452</v>
      </c>
      <c r="E109" s="66" t="s">
        <v>453</v>
      </c>
      <c r="F109" s="51">
        <v>446004</v>
      </c>
      <c r="G109" s="49">
        <f t="shared" si="3"/>
        <v>79613</v>
      </c>
      <c r="H109" s="49">
        <f t="shared" si="4"/>
        <v>428152</v>
      </c>
      <c r="I109" s="50">
        <f t="shared" si="5"/>
        <v>17852</v>
      </c>
      <c r="J109" s="52"/>
      <c r="K109" s="28"/>
      <c r="L109" s="47"/>
      <c r="M109" s="38" t="s">
        <v>49</v>
      </c>
      <c r="N109" s="24"/>
      <c r="O109" s="25"/>
      <c r="P109" s="26"/>
      <c r="Q109" s="26"/>
      <c r="R109" s="26"/>
      <c r="S109" s="26"/>
      <c r="T109" s="26"/>
      <c r="U109" s="26"/>
      <c r="V109" s="26"/>
      <c r="W109" s="26"/>
      <c r="X109" s="26"/>
      <c r="Y109" s="26">
        <v>348539</v>
      </c>
      <c r="Z109" s="26">
        <v>79613</v>
      </c>
      <c r="AA109" s="26"/>
    </row>
    <row r="110" spans="1:27" s="39" customFormat="1" ht="64.5" customHeight="1">
      <c r="A110" s="48">
        <v>106</v>
      </c>
      <c r="B110" s="67"/>
      <c r="C110" s="22" t="s">
        <v>480</v>
      </c>
      <c r="D110" s="23" t="s">
        <v>454</v>
      </c>
      <c r="E110" s="67"/>
      <c r="F110" s="51">
        <v>174116</v>
      </c>
      <c r="G110" s="49">
        <f t="shared" si="3"/>
        <v>0</v>
      </c>
      <c r="H110" s="49">
        <f t="shared" si="4"/>
        <v>0</v>
      </c>
      <c r="I110" s="50">
        <f t="shared" si="5"/>
        <v>174116</v>
      </c>
      <c r="J110" s="52"/>
      <c r="K110" s="28"/>
      <c r="L110" s="47"/>
      <c r="M110" s="38" t="s">
        <v>49</v>
      </c>
      <c r="N110" s="24"/>
      <c r="O110" s="25"/>
      <c r="P110" s="26"/>
      <c r="Q110" s="26"/>
      <c r="R110" s="26"/>
      <c r="S110" s="26"/>
      <c r="T110" s="26"/>
      <c r="U110" s="26"/>
      <c r="V110" s="26"/>
      <c r="W110" s="26"/>
      <c r="X110" s="26"/>
      <c r="Y110" s="26"/>
      <c r="Z110" s="26"/>
      <c r="AA110" s="26"/>
    </row>
    <row r="111" spans="1:27" s="39" customFormat="1" ht="129">
      <c r="A111" s="48">
        <v>107</v>
      </c>
      <c r="B111" s="59" t="s">
        <v>162</v>
      </c>
      <c r="C111" s="22" t="s">
        <v>158</v>
      </c>
      <c r="D111" s="23" t="s">
        <v>159</v>
      </c>
      <c r="E111" s="59" t="s">
        <v>160</v>
      </c>
      <c r="F111" s="51">
        <v>88223</v>
      </c>
      <c r="G111" s="49">
        <f t="shared" si="3"/>
        <v>0</v>
      </c>
      <c r="H111" s="49">
        <f t="shared" si="4"/>
        <v>88223</v>
      </c>
      <c r="I111" s="50">
        <f t="shared" si="5"/>
        <v>0</v>
      </c>
      <c r="J111" s="52">
        <v>1110630</v>
      </c>
      <c r="K111" s="28"/>
      <c r="L111" s="47"/>
      <c r="M111" s="38" t="s">
        <v>161</v>
      </c>
      <c r="N111" s="24"/>
      <c r="O111" s="25"/>
      <c r="P111" s="26"/>
      <c r="Q111" s="26">
        <v>11028</v>
      </c>
      <c r="R111" s="26">
        <v>11028</v>
      </c>
      <c r="S111" s="26">
        <v>18380</v>
      </c>
      <c r="T111" s="26">
        <v>14704</v>
      </c>
      <c r="U111" s="26">
        <v>18380</v>
      </c>
      <c r="V111" s="26">
        <v>14703</v>
      </c>
      <c r="W111" s="26"/>
      <c r="X111" s="26"/>
      <c r="Y111" s="26"/>
      <c r="Z111" s="26"/>
      <c r="AA111" s="26"/>
    </row>
    <row r="112" spans="1:27" s="39" customFormat="1" ht="64.5">
      <c r="A112" s="48">
        <v>108</v>
      </c>
      <c r="B112" s="59" t="s">
        <v>458</v>
      </c>
      <c r="C112" s="22" t="s">
        <v>158</v>
      </c>
      <c r="D112" s="23" t="s">
        <v>457</v>
      </c>
      <c r="E112" s="59" t="s">
        <v>456</v>
      </c>
      <c r="F112" s="51">
        <v>3528</v>
      </c>
      <c r="G112" s="49">
        <f t="shared" si="3"/>
        <v>0</v>
      </c>
      <c r="H112" s="49">
        <f t="shared" si="4"/>
        <v>3528</v>
      </c>
      <c r="I112" s="50">
        <f t="shared" si="5"/>
        <v>0</v>
      </c>
      <c r="J112" s="52"/>
      <c r="K112" s="28"/>
      <c r="L112" s="47"/>
      <c r="M112" s="38" t="s">
        <v>161</v>
      </c>
      <c r="N112" s="24"/>
      <c r="O112" s="25"/>
      <c r="P112" s="26"/>
      <c r="Q112" s="26"/>
      <c r="R112" s="26"/>
      <c r="S112" s="26"/>
      <c r="T112" s="26"/>
      <c r="U112" s="26"/>
      <c r="V112" s="26"/>
      <c r="W112" s="26"/>
      <c r="X112" s="26"/>
      <c r="Y112" s="26">
        <v>3528</v>
      </c>
      <c r="Z112" s="26"/>
      <c r="AA112" s="26"/>
    </row>
    <row r="113" spans="1:39" ht="129">
      <c r="A113" s="48">
        <v>109</v>
      </c>
      <c r="B113" s="47" t="s">
        <v>279</v>
      </c>
      <c r="C113" s="48" t="s">
        <v>280</v>
      </c>
      <c r="D113" s="2" t="s">
        <v>277</v>
      </c>
      <c r="E113" s="47" t="s">
        <v>278</v>
      </c>
      <c r="F113" s="49">
        <v>10000</v>
      </c>
      <c r="G113" s="49">
        <f t="shared" si="3"/>
        <v>0</v>
      </c>
      <c r="H113" s="49">
        <f t="shared" si="4"/>
        <v>10000</v>
      </c>
      <c r="I113" s="50">
        <f t="shared" si="5"/>
        <v>0</v>
      </c>
      <c r="J113" s="13"/>
      <c r="K113" s="27"/>
      <c r="L113" s="23"/>
      <c r="M113" s="38" t="s">
        <v>49</v>
      </c>
      <c r="N113" s="9"/>
      <c r="O113" s="20"/>
      <c r="P113" s="11"/>
      <c r="Q113" s="11"/>
      <c r="R113" s="11"/>
      <c r="S113" s="11"/>
      <c r="T113" s="11"/>
      <c r="U113" s="11"/>
      <c r="V113" s="11"/>
      <c r="W113" s="11"/>
      <c r="X113" s="11"/>
      <c r="Y113" s="11">
        <v>10000</v>
      </c>
      <c r="Z113" s="11"/>
      <c r="AA113" s="11"/>
      <c r="AB113" s="44"/>
      <c r="AC113" s="44"/>
      <c r="AD113" s="44"/>
      <c r="AE113" s="44"/>
      <c r="AF113" s="44"/>
      <c r="AG113" s="44"/>
      <c r="AH113" s="44"/>
      <c r="AI113" s="44"/>
      <c r="AJ113" s="44"/>
      <c r="AK113" s="44"/>
      <c r="AL113" s="44"/>
      <c r="AM113" s="44"/>
    </row>
    <row r="114" spans="1:39" ht="145.5">
      <c r="A114" s="48">
        <v>110</v>
      </c>
      <c r="B114" s="47" t="s">
        <v>344</v>
      </c>
      <c r="C114" s="48" t="s">
        <v>341</v>
      </c>
      <c r="D114" s="2" t="s">
        <v>342</v>
      </c>
      <c r="E114" s="47" t="s">
        <v>343</v>
      </c>
      <c r="F114" s="49">
        <v>27827</v>
      </c>
      <c r="G114" s="49">
        <f t="shared" si="3"/>
        <v>8427</v>
      </c>
      <c r="H114" s="49">
        <f t="shared" si="4"/>
        <v>8427</v>
      </c>
      <c r="I114" s="50">
        <f t="shared" si="5"/>
        <v>19400</v>
      </c>
      <c r="J114" s="13">
        <v>11112</v>
      </c>
      <c r="K114" s="27"/>
      <c r="L114" s="23"/>
      <c r="M114" s="38" t="s">
        <v>142</v>
      </c>
      <c r="N114" s="9"/>
      <c r="O114" s="20"/>
      <c r="P114" s="11"/>
      <c r="Q114" s="11"/>
      <c r="R114" s="11"/>
      <c r="S114" s="11"/>
      <c r="T114" s="11"/>
      <c r="U114" s="11"/>
      <c r="V114" s="11"/>
      <c r="W114" s="11"/>
      <c r="X114" s="11"/>
      <c r="Y114" s="11"/>
      <c r="Z114" s="11">
        <v>8427</v>
      </c>
      <c r="AA114" s="11"/>
      <c r="AB114" s="44"/>
      <c r="AC114" s="44"/>
      <c r="AD114" s="44"/>
      <c r="AE114" s="44"/>
      <c r="AF114" s="44"/>
      <c r="AG114" s="44"/>
      <c r="AH114" s="44"/>
      <c r="AI114" s="44"/>
      <c r="AJ114" s="44"/>
      <c r="AK114" s="44"/>
      <c r="AL114" s="44"/>
      <c r="AM114" s="44"/>
    </row>
    <row r="115" spans="1:39" ht="64.5">
      <c r="A115" s="48">
        <v>111</v>
      </c>
      <c r="B115" s="47" t="s">
        <v>296</v>
      </c>
      <c r="C115" s="48" t="s">
        <v>293</v>
      </c>
      <c r="D115" s="2" t="s">
        <v>294</v>
      </c>
      <c r="E115" s="47" t="s">
        <v>295</v>
      </c>
      <c r="F115" s="49">
        <v>34717</v>
      </c>
      <c r="G115" s="49">
        <f t="shared" si="3"/>
        <v>0</v>
      </c>
      <c r="H115" s="49">
        <f t="shared" si="4"/>
        <v>34717</v>
      </c>
      <c r="I115" s="50">
        <f t="shared" si="5"/>
        <v>0</v>
      </c>
      <c r="J115" s="13"/>
      <c r="K115" s="27">
        <v>44736</v>
      </c>
      <c r="L115" s="23"/>
      <c r="M115" s="38" t="s">
        <v>126</v>
      </c>
      <c r="N115" s="9"/>
      <c r="O115" s="20"/>
      <c r="P115" s="11"/>
      <c r="Q115" s="11"/>
      <c r="R115" s="11"/>
      <c r="S115" s="11"/>
      <c r="T115" s="11"/>
      <c r="U115" s="11">
        <v>34717</v>
      </c>
      <c r="V115" s="11"/>
      <c r="W115" s="11"/>
      <c r="X115" s="11"/>
      <c r="Y115" s="11"/>
      <c r="Z115" s="11"/>
      <c r="AA115" s="11"/>
      <c r="AB115" s="44"/>
      <c r="AC115" s="44"/>
      <c r="AD115" s="44"/>
      <c r="AE115" s="44"/>
      <c r="AF115" s="44"/>
      <c r="AG115" s="44"/>
      <c r="AH115" s="44"/>
      <c r="AI115" s="44"/>
      <c r="AJ115" s="44"/>
      <c r="AK115" s="44"/>
      <c r="AL115" s="44"/>
      <c r="AM115" s="44"/>
    </row>
    <row r="116" spans="1:39" ht="64.5">
      <c r="A116" s="48">
        <v>112</v>
      </c>
      <c r="B116" s="47" t="s">
        <v>389</v>
      </c>
      <c r="C116" s="48" t="s">
        <v>386</v>
      </c>
      <c r="D116" s="2" t="s">
        <v>387</v>
      </c>
      <c r="E116" s="47" t="s">
        <v>388</v>
      </c>
      <c r="F116" s="49">
        <v>16174</v>
      </c>
      <c r="G116" s="49">
        <f t="shared" si="3"/>
        <v>0</v>
      </c>
      <c r="H116" s="49">
        <f t="shared" si="4"/>
        <v>16174</v>
      </c>
      <c r="I116" s="50">
        <f t="shared" si="5"/>
        <v>0</v>
      </c>
      <c r="J116" s="13">
        <v>11112</v>
      </c>
      <c r="K116" s="27"/>
      <c r="L116" s="23"/>
      <c r="M116" s="38" t="s">
        <v>126</v>
      </c>
      <c r="N116" s="9"/>
      <c r="O116" s="20"/>
      <c r="P116" s="11"/>
      <c r="Q116" s="11"/>
      <c r="R116" s="11"/>
      <c r="S116" s="11"/>
      <c r="T116" s="11"/>
      <c r="U116" s="11"/>
      <c r="V116" s="11"/>
      <c r="W116" s="11">
        <v>15439</v>
      </c>
      <c r="X116" s="11"/>
      <c r="Y116" s="11">
        <v>735</v>
      </c>
      <c r="Z116" s="11"/>
      <c r="AA116" s="11"/>
      <c r="AB116" s="44"/>
      <c r="AC116" s="44"/>
      <c r="AD116" s="44"/>
      <c r="AE116" s="44"/>
      <c r="AF116" s="44"/>
      <c r="AG116" s="44"/>
      <c r="AH116" s="44"/>
      <c r="AI116" s="44"/>
      <c r="AJ116" s="44"/>
      <c r="AK116" s="44"/>
      <c r="AL116" s="44"/>
      <c r="AM116" s="44"/>
    </row>
    <row r="117" spans="1:39" ht="81">
      <c r="A117" s="48">
        <v>113</v>
      </c>
      <c r="B117" s="47" t="s">
        <v>304</v>
      </c>
      <c r="C117" s="48" t="s">
        <v>301</v>
      </c>
      <c r="D117" s="2" t="s">
        <v>302</v>
      </c>
      <c r="E117" s="47" t="s">
        <v>303</v>
      </c>
      <c r="F117" s="49">
        <v>1100</v>
      </c>
      <c r="G117" s="49">
        <f t="shared" si="3"/>
        <v>0</v>
      </c>
      <c r="H117" s="49">
        <f t="shared" si="4"/>
        <v>1100</v>
      </c>
      <c r="I117" s="50">
        <f t="shared" si="5"/>
        <v>0</v>
      </c>
      <c r="J117" s="13"/>
      <c r="K117" s="27"/>
      <c r="L117" s="23"/>
      <c r="M117" s="38" t="s">
        <v>126</v>
      </c>
      <c r="N117" s="9"/>
      <c r="O117" s="20"/>
      <c r="P117" s="11"/>
      <c r="Q117" s="11"/>
      <c r="R117" s="11"/>
      <c r="S117" s="11"/>
      <c r="T117" s="11"/>
      <c r="U117" s="11">
        <v>1100</v>
      </c>
      <c r="V117" s="11"/>
      <c r="W117" s="11"/>
      <c r="X117" s="11"/>
      <c r="Y117" s="11"/>
      <c r="Z117" s="11"/>
      <c r="AA117" s="11"/>
      <c r="AB117" s="44"/>
      <c r="AC117" s="44"/>
      <c r="AD117" s="44"/>
      <c r="AE117" s="44"/>
      <c r="AF117" s="44"/>
      <c r="AG117" s="44"/>
      <c r="AH117" s="44"/>
      <c r="AI117" s="44"/>
      <c r="AJ117" s="44"/>
      <c r="AK117" s="44"/>
      <c r="AL117" s="44"/>
      <c r="AM117" s="44"/>
    </row>
    <row r="118" spans="1:27" s="39" customFormat="1" ht="64.5">
      <c r="A118" s="48">
        <v>114</v>
      </c>
      <c r="B118" s="59" t="s">
        <v>153</v>
      </c>
      <c r="C118" s="22" t="s">
        <v>149</v>
      </c>
      <c r="D118" s="23" t="s">
        <v>150</v>
      </c>
      <c r="E118" s="59" t="s">
        <v>152</v>
      </c>
      <c r="F118" s="51">
        <v>34374</v>
      </c>
      <c r="G118" s="49">
        <f t="shared" si="3"/>
        <v>0</v>
      </c>
      <c r="H118" s="49">
        <f t="shared" si="4"/>
        <v>34374</v>
      </c>
      <c r="I118" s="50">
        <f t="shared" si="5"/>
        <v>0</v>
      </c>
      <c r="J118" s="52">
        <v>11106</v>
      </c>
      <c r="K118" s="28">
        <v>44721</v>
      </c>
      <c r="L118" s="47"/>
      <c r="M118" s="38" t="s">
        <v>151</v>
      </c>
      <c r="N118" s="24"/>
      <c r="O118" s="25"/>
      <c r="P118" s="26"/>
      <c r="Q118" s="26">
        <v>1800</v>
      </c>
      <c r="R118" s="26"/>
      <c r="S118" s="26"/>
      <c r="T118" s="26">
        <v>4800</v>
      </c>
      <c r="U118" s="26">
        <v>27774</v>
      </c>
      <c r="V118" s="26"/>
      <c r="W118" s="26"/>
      <c r="X118" s="26"/>
      <c r="Y118" s="26"/>
      <c r="Z118" s="26"/>
      <c r="AA118" s="26"/>
    </row>
    <row r="119" spans="1:27" s="39" customFormat="1" ht="64.5">
      <c r="A119" s="48">
        <v>115</v>
      </c>
      <c r="B119" s="59" t="s">
        <v>523</v>
      </c>
      <c r="C119" s="22" t="s">
        <v>149</v>
      </c>
      <c r="D119" s="23" t="s">
        <v>522</v>
      </c>
      <c r="E119" s="59" t="s">
        <v>521</v>
      </c>
      <c r="F119" s="51">
        <v>35732</v>
      </c>
      <c r="G119" s="49">
        <f t="shared" si="3"/>
        <v>0</v>
      </c>
      <c r="H119" s="49">
        <f t="shared" si="4"/>
        <v>0</v>
      </c>
      <c r="I119" s="50">
        <f t="shared" si="5"/>
        <v>35732</v>
      </c>
      <c r="J119" s="52">
        <v>1111231</v>
      </c>
      <c r="K119" s="28"/>
      <c r="L119" s="47"/>
      <c r="M119" s="38" t="s">
        <v>151</v>
      </c>
      <c r="N119" s="24"/>
      <c r="O119" s="25"/>
      <c r="P119" s="26"/>
      <c r="Q119" s="26"/>
      <c r="R119" s="26"/>
      <c r="S119" s="26"/>
      <c r="T119" s="26"/>
      <c r="U119" s="26"/>
      <c r="V119" s="26"/>
      <c r="W119" s="26"/>
      <c r="X119" s="26"/>
      <c r="Y119" s="26"/>
      <c r="Z119" s="26"/>
      <c r="AA119" s="26"/>
    </row>
    <row r="120" spans="1:27" s="39" customFormat="1" ht="64.5">
      <c r="A120" s="48">
        <v>116</v>
      </c>
      <c r="B120" s="59" t="s">
        <v>534</v>
      </c>
      <c r="C120" s="22" t="s">
        <v>149</v>
      </c>
      <c r="D120" s="23" t="s">
        <v>532</v>
      </c>
      <c r="E120" s="59" t="s">
        <v>533</v>
      </c>
      <c r="F120" s="51">
        <v>491</v>
      </c>
      <c r="G120" s="49">
        <f t="shared" si="3"/>
        <v>491</v>
      </c>
      <c r="H120" s="49">
        <f t="shared" si="4"/>
        <v>491</v>
      </c>
      <c r="I120" s="50">
        <f t="shared" si="5"/>
        <v>0</v>
      </c>
      <c r="J120" s="52"/>
      <c r="K120" s="28"/>
      <c r="L120" s="47"/>
      <c r="M120" s="38" t="s">
        <v>151</v>
      </c>
      <c r="N120" s="24"/>
      <c r="O120" s="25"/>
      <c r="P120" s="26"/>
      <c r="Q120" s="26"/>
      <c r="R120" s="26"/>
      <c r="S120" s="26"/>
      <c r="T120" s="26"/>
      <c r="U120" s="26"/>
      <c r="V120" s="26"/>
      <c r="W120" s="26"/>
      <c r="X120" s="26"/>
      <c r="Y120" s="26"/>
      <c r="Z120" s="26">
        <v>491</v>
      </c>
      <c r="AA120" s="26"/>
    </row>
    <row r="121" spans="1:27" s="39" customFormat="1" ht="145.5">
      <c r="A121" s="48">
        <v>117</v>
      </c>
      <c r="B121" s="59" t="s">
        <v>261</v>
      </c>
      <c r="C121" s="22" t="s">
        <v>258</v>
      </c>
      <c r="D121" s="23" t="s">
        <v>259</v>
      </c>
      <c r="E121" s="59" t="s">
        <v>260</v>
      </c>
      <c r="F121" s="51">
        <v>48300</v>
      </c>
      <c r="G121" s="49">
        <f t="shared" si="3"/>
        <v>0</v>
      </c>
      <c r="H121" s="49">
        <f t="shared" si="4"/>
        <v>48300</v>
      </c>
      <c r="I121" s="50">
        <f t="shared" si="5"/>
        <v>0</v>
      </c>
      <c r="J121" s="52">
        <v>1110630</v>
      </c>
      <c r="K121" s="28">
        <v>44728</v>
      </c>
      <c r="L121" s="47"/>
      <c r="M121" s="38" t="s">
        <v>151</v>
      </c>
      <c r="N121" s="24"/>
      <c r="O121" s="25"/>
      <c r="P121" s="26"/>
      <c r="Q121" s="26"/>
      <c r="R121" s="26"/>
      <c r="S121" s="26">
        <v>13042</v>
      </c>
      <c r="T121" s="26">
        <v>27392</v>
      </c>
      <c r="U121" s="26">
        <v>7866</v>
      </c>
      <c r="V121" s="26"/>
      <c r="W121" s="26"/>
      <c r="X121" s="26"/>
      <c r="Y121" s="26"/>
      <c r="Z121" s="26"/>
      <c r="AA121" s="26"/>
    </row>
    <row r="122" spans="1:27" s="39" customFormat="1" ht="145.5">
      <c r="A122" s="48">
        <v>118</v>
      </c>
      <c r="B122" s="59" t="s">
        <v>447</v>
      </c>
      <c r="C122" s="22" t="s">
        <v>258</v>
      </c>
      <c r="D122" s="23" t="s">
        <v>446</v>
      </c>
      <c r="E122" s="59" t="s">
        <v>445</v>
      </c>
      <c r="F122" s="51">
        <v>144852</v>
      </c>
      <c r="G122" s="49">
        <f t="shared" si="3"/>
        <v>62080</v>
      </c>
      <c r="H122" s="49">
        <f t="shared" si="4"/>
        <v>62080</v>
      </c>
      <c r="I122" s="50">
        <f t="shared" si="5"/>
        <v>82772</v>
      </c>
      <c r="J122" s="52"/>
      <c r="K122" s="28"/>
      <c r="L122" s="47"/>
      <c r="M122" s="38" t="s">
        <v>249</v>
      </c>
      <c r="N122" s="24"/>
      <c r="O122" s="25"/>
      <c r="P122" s="26"/>
      <c r="Q122" s="26"/>
      <c r="R122" s="26"/>
      <c r="S122" s="26"/>
      <c r="T122" s="26"/>
      <c r="U122" s="26"/>
      <c r="V122" s="26"/>
      <c r="W122" s="26"/>
      <c r="X122" s="26"/>
      <c r="Y122" s="26"/>
      <c r="Z122" s="26">
        <v>62080</v>
      </c>
      <c r="AA122" s="26"/>
    </row>
    <row r="123" spans="1:27" s="39" customFormat="1" ht="145.5">
      <c r="A123" s="48">
        <v>119</v>
      </c>
      <c r="B123" s="59" t="s">
        <v>496</v>
      </c>
      <c r="C123" s="22" t="s">
        <v>258</v>
      </c>
      <c r="D123" s="23" t="s">
        <v>495</v>
      </c>
      <c r="E123" s="59" t="s">
        <v>494</v>
      </c>
      <c r="F123" s="51">
        <v>31700</v>
      </c>
      <c r="G123" s="49">
        <f t="shared" si="3"/>
        <v>0</v>
      </c>
      <c r="H123" s="49">
        <f t="shared" si="4"/>
        <v>0</v>
      </c>
      <c r="I123" s="50">
        <f t="shared" si="5"/>
        <v>31700</v>
      </c>
      <c r="J123" s="52"/>
      <c r="K123" s="28"/>
      <c r="L123" s="47"/>
      <c r="M123" s="38" t="s">
        <v>151</v>
      </c>
      <c r="N123" s="24"/>
      <c r="O123" s="25"/>
      <c r="P123" s="26"/>
      <c r="Q123" s="26"/>
      <c r="R123" s="26"/>
      <c r="S123" s="26"/>
      <c r="T123" s="26"/>
      <c r="U123" s="26"/>
      <c r="V123" s="26"/>
      <c r="W123" s="26"/>
      <c r="X123" s="26"/>
      <c r="Y123" s="26"/>
      <c r="Z123" s="26"/>
      <c r="AA123" s="26"/>
    </row>
    <row r="124" spans="1:27" s="39" customFormat="1" ht="145.5">
      <c r="A124" s="48">
        <v>120</v>
      </c>
      <c r="B124" s="59" t="s">
        <v>250</v>
      </c>
      <c r="C124" s="22" t="s">
        <v>246</v>
      </c>
      <c r="D124" s="23" t="s">
        <v>247</v>
      </c>
      <c r="E124" s="59" t="s">
        <v>248</v>
      </c>
      <c r="F124" s="51">
        <v>1050000</v>
      </c>
      <c r="G124" s="49">
        <f t="shared" si="3"/>
        <v>14485</v>
      </c>
      <c r="H124" s="49">
        <f t="shared" si="4"/>
        <v>1050000</v>
      </c>
      <c r="I124" s="50">
        <f t="shared" si="5"/>
        <v>0</v>
      </c>
      <c r="J124" s="52">
        <v>1110731</v>
      </c>
      <c r="K124" s="28">
        <v>44791</v>
      </c>
      <c r="L124" s="47"/>
      <c r="M124" s="38" t="s">
        <v>249</v>
      </c>
      <c r="N124" s="24"/>
      <c r="O124" s="25"/>
      <c r="P124" s="26"/>
      <c r="Q124" s="26"/>
      <c r="R124" s="26"/>
      <c r="S124" s="26">
        <v>636933</v>
      </c>
      <c r="T124" s="26">
        <v>45491</v>
      </c>
      <c r="U124" s="26">
        <v>219991</v>
      </c>
      <c r="V124" s="26">
        <v>127236</v>
      </c>
      <c r="W124" s="26">
        <v>13715</v>
      </c>
      <c r="X124" s="26">
        <v>6634</v>
      </c>
      <c r="Y124" s="26">
        <v>-14485</v>
      </c>
      <c r="Z124" s="26">
        <v>14485</v>
      </c>
      <c r="AA124" s="26"/>
    </row>
    <row r="125" spans="1:27" s="39" customFormat="1" ht="64.5">
      <c r="A125" s="48">
        <v>121</v>
      </c>
      <c r="B125" s="59" t="s">
        <v>289</v>
      </c>
      <c r="C125" s="22" t="s">
        <v>246</v>
      </c>
      <c r="D125" s="23" t="s">
        <v>287</v>
      </c>
      <c r="E125" s="59" t="s">
        <v>288</v>
      </c>
      <c r="F125" s="51">
        <v>8000</v>
      </c>
      <c r="G125" s="49">
        <f t="shared" si="3"/>
        <v>0</v>
      </c>
      <c r="H125" s="49">
        <f t="shared" si="4"/>
        <v>8000</v>
      </c>
      <c r="I125" s="50">
        <f t="shared" si="5"/>
        <v>0</v>
      </c>
      <c r="J125" s="52">
        <v>11106</v>
      </c>
      <c r="K125" s="28">
        <v>44804</v>
      </c>
      <c r="L125" s="47"/>
      <c r="M125" s="38" t="s">
        <v>249</v>
      </c>
      <c r="N125" s="24"/>
      <c r="O125" s="25"/>
      <c r="P125" s="26"/>
      <c r="Q125" s="26"/>
      <c r="R125" s="26"/>
      <c r="S125" s="26"/>
      <c r="T125" s="26"/>
      <c r="U125" s="26"/>
      <c r="V125" s="26"/>
      <c r="W125" s="26">
        <v>5250</v>
      </c>
      <c r="X125" s="26">
        <v>2750</v>
      </c>
      <c r="Y125" s="26"/>
      <c r="Z125" s="26"/>
      <c r="AA125" s="26"/>
    </row>
    <row r="126" spans="1:27" s="39" customFormat="1" ht="81">
      <c r="A126" s="48">
        <v>122</v>
      </c>
      <c r="B126" s="59" t="s">
        <v>404</v>
      </c>
      <c r="C126" s="22" t="s">
        <v>246</v>
      </c>
      <c r="D126" s="23" t="s">
        <v>402</v>
      </c>
      <c r="E126" s="59" t="s">
        <v>403</v>
      </c>
      <c r="F126" s="51">
        <v>100000</v>
      </c>
      <c r="G126" s="49">
        <f t="shared" si="3"/>
        <v>0</v>
      </c>
      <c r="H126" s="49">
        <f t="shared" si="4"/>
        <v>100000</v>
      </c>
      <c r="I126" s="50">
        <f t="shared" si="5"/>
        <v>0</v>
      </c>
      <c r="J126" s="52">
        <v>1111201</v>
      </c>
      <c r="K126" s="28"/>
      <c r="L126" s="47"/>
      <c r="M126" s="38" t="s">
        <v>249</v>
      </c>
      <c r="N126" s="24"/>
      <c r="O126" s="25"/>
      <c r="P126" s="26"/>
      <c r="Q126" s="26"/>
      <c r="R126" s="26"/>
      <c r="S126" s="26"/>
      <c r="T126" s="26"/>
      <c r="U126" s="26"/>
      <c r="V126" s="26"/>
      <c r="W126" s="26">
        <v>100000</v>
      </c>
      <c r="X126" s="26"/>
      <c r="Y126" s="26"/>
      <c r="Z126" s="26"/>
      <c r="AA126" s="26"/>
    </row>
    <row r="127" spans="1:27" s="39" customFormat="1" ht="210">
      <c r="A127" s="48">
        <v>123</v>
      </c>
      <c r="B127" s="59" t="s">
        <v>411</v>
      </c>
      <c r="C127" s="22" t="s">
        <v>246</v>
      </c>
      <c r="D127" s="23" t="s">
        <v>406</v>
      </c>
      <c r="E127" s="59" t="s">
        <v>407</v>
      </c>
      <c r="F127" s="51">
        <v>450000</v>
      </c>
      <c r="G127" s="49">
        <f t="shared" si="3"/>
        <v>120990</v>
      </c>
      <c r="H127" s="49">
        <f t="shared" si="4"/>
        <v>373139</v>
      </c>
      <c r="I127" s="50">
        <f t="shared" si="5"/>
        <v>76861</v>
      </c>
      <c r="J127" s="52">
        <v>1120731</v>
      </c>
      <c r="K127" s="28"/>
      <c r="L127" s="47"/>
      <c r="M127" s="38" t="s">
        <v>249</v>
      </c>
      <c r="N127" s="24"/>
      <c r="O127" s="25"/>
      <c r="P127" s="26"/>
      <c r="Q127" s="26"/>
      <c r="R127" s="26"/>
      <c r="S127" s="26"/>
      <c r="T127" s="26"/>
      <c r="U127" s="26"/>
      <c r="V127" s="26"/>
      <c r="W127" s="26"/>
      <c r="X127" s="26">
        <v>129381</v>
      </c>
      <c r="Y127" s="26">
        <f>124927-2159</f>
        <v>122768</v>
      </c>
      <c r="Z127" s="26">
        <v>120990</v>
      </c>
      <c r="AA127" s="26"/>
    </row>
    <row r="128" spans="1:27" s="39" customFormat="1" ht="145.5">
      <c r="A128" s="48">
        <v>124</v>
      </c>
      <c r="B128" s="59" t="s">
        <v>450</v>
      </c>
      <c r="C128" s="22" t="s">
        <v>246</v>
      </c>
      <c r="D128" s="23" t="s">
        <v>448</v>
      </c>
      <c r="E128" s="59" t="s">
        <v>449</v>
      </c>
      <c r="F128" s="51">
        <v>490</v>
      </c>
      <c r="G128" s="49">
        <f t="shared" si="3"/>
        <v>0</v>
      </c>
      <c r="H128" s="49">
        <f t="shared" si="4"/>
        <v>490</v>
      </c>
      <c r="I128" s="50">
        <f t="shared" si="5"/>
        <v>0</v>
      </c>
      <c r="J128" s="52"/>
      <c r="K128" s="28"/>
      <c r="L128" s="47"/>
      <c r="M128" s="38" t="s">
        <v>249</v>
      </c>
      <c r="N128" s="24"/>
      <c r="O128" s="25"/>
      <c r="P128" s="26"/>
      <c r="Q128" s="26"/>
      <c r="R128" s="26"/>
      <c r="S128" s="26"/>
      <c r="T128" s="26"/>
      <c r="U128" s="26"/>
      <c r="V128" s="26"/>
      <c r="W128" s="26"/>
      <c r="X128" s="26"/>
      <c r="Y128" s="26">
        <v>490</v>
      </c>
      <c r="Z128" s="26"/>
      <c r="AA128" s="26"/>
    </row>
    <row r="129" spans="1:27" s="36" customFormat="1" ht="24.75" customHeight="1">
      <c r="A129" s="14"/>
      <c r="B129" s="15" t="s">
        <v>1</v>
      </c>
      <c r="C129" s="16"/>
      <c r="D129" s="17"/>
      <c r="E129" s="17"/>
      <c r="F129" s="18">
        <f>SUM(F5:F128)</f>
        <v>31702994</v>
      </c>
      <c r="G129" s="18">
        <f>SUM(G5:G128)</f>
        <v>1791013</v>
      </c>
      <c r="H129" s="18">
        <f>SUM(H5:H128)</f>
        <v>28611601</v>
      </c>
      <c r="I129" s="18">
        <f>SUM(I5:I128)</f>
        <v>3091393</v>
      </c>
      <c r="J129" s="19"/>
      <c r="K129" s="29"/>
      <c r="L129" s="40"/>
      <c r="M129" s="46"/>
      <c r="N129" s="32"/>
      <c r="O129" s="21"/>
      <c r="P129" s="12"/>
      <c r="Q129" s="12"/>
      <c r="R129" s="12"/>
      <c r="S129" s="12"/>
      <c r="T129" s="12"/>
      <c r="U129" s="12"/>
      <c r="V129" s="12"/>
      <c r="W129" s="12"/>
      <c r="X129" s="12"/>
      <c r="Y129" s="12"/>
      <c r="Z129" s="12"/>
      <c r="AA129" s="12"/>
    </row>
    <row r="130" spans="1:10" ht="6" customHeight="1">
      <c r="A130" s="3"/>
      <c r="B130" s="4"/>
      <c r="C130" s="5"/>
      <c r="D130" s="41"/>
      <c r="E130" s="4"/>
      <c r="F130" s="4"/>
      <c r="G130" s="4"/>
      <c r="H130" s="4"/>
      <c r="I130" s="4"/>
      <c r="J130" s="5"/>
    </row>
    <row r="131" spans="1:7" ht="15.75" hidden="1">
      <c r="A131" s="68" t="s">
        <v>50</v>
      </c>
      <c r="B131" s="68"/>
      <c r="C131" s="68"/>
      <c r="D131" s="68"/>
      <c r="E131" s="68"/>
      <c r="F131" s="68"/>
      <c r="G131" s="68"/>
    </row>
    <row r="132" spans="1:7" ht="15.75" hidden="1">
      <c r="A132" s="69" t="s">
        <v>51</v>
      </c>
      <c r="B132" s="69"/>
      <c r="C132" s="69"/>
      <c r="D132" s="69"/>
      <c r="E132" s="69"/>
      <c r="F132" s="69"/>
      <c r="G132" s="69"/>
    </row>
    <row r="133" spans="1:7" ht="15.75" hidden="1">
      <c r="A133" s="61" t="s">
        <v>52</v>
      </c>
      <c r="B133" s="61"/>
      <c r="C133" s="61"/>
      <c r="D133" s="61"/>
      <c r="E133" s="61"/>
      <c r="F133" s="61"/>
      <c r="G133" s="61"/>
    </row>
    <row r="134" spans="1:27" s="6" customFormat="1" ht="15.75" hidden="1">
      <c r="A134" s="61" t="s">
        <v>53</v>
      </c>
      <c r="B134" s="61"/>
      <c r="C134" s="61"/>
      <c r="D134" s="61"/>
      <c r="E134" s="61"/>
      <c r="F134" s="61"/>
      <c r="G134" s="61"/>
      <c r="J134" s="8"/>
      <c r="K134" s="30"/>
      <c r="L134" s="37"/>
      <c r="M134" s="42"/>
      <c r="N134" s="42"/>
      <c r="O134" s="43"/>
      <c r="P134" s="44"/>
      <c r="Q134" s="44"/>
      <c r="R134" s="44"/>
      <c r="S134" s="44"/>
      <c r="T134" s="44"/>
      <c r="U134" s="44"/>
      <c r="V134" s="44"/>
      <c r="W134" s="44"/>
      <c r="X134" s="44"/>
      <c r="Y134" s="44"/>
      <c r="Z134" s="44"/>
      <c r="AA134" s="44"/>
    </row>
    <row r="135" spans="1:27" s="6" customFormat="1" ht="19.5">
      <c r="A135" s="64" t="s">
        <v>54</v>
      </c>
      <c r="B135" s="64"/>
      <c r="C135" s="64"/>
      <c r="D135" s="7"/>
      <c r="E135" s="65" t="s">
        <v>55</v>
      </c>
      <c r="F135" s="65"/>
      <c r="G135" s="65"/>
      <c r="J135" s="8"/>
      <c r="K135" s="30"/>
      <c r="L135" s="37"/>
      <c r="M135" s="42"/>
      <c r="N135" s="42"/>
      <c r="O135" s="43"/>
      <c r="P135" s="44"/>
      <c r="Q135" s="44"/>
      <c r="R135" s="44"/>
      <c r="S135" s="44"/>
      <c r="T135" s="44"/>
      <c r="U135" s="44"/>
      <c r="V135" s="44"/>
      <c r="W135" s="44"/>
      <c r="X135" s="44"/>
      <c r="Y135" s="44"/>
      <c r="Z135" s="44"/>
      <c r="AA135" s="44"/>
    </row>
  </sheetData>
  <sheetProtection/>
  <autoFilter ref="A4:AA129"/>
  <mergeCells count="25">
    <mergeCell ref="N3:N4"/>
    <mergeCell ref="O3:O4"/>
    <mergeCell ref="A1:L1"/>
    <mergeCell ref="A2:L2"/>
    <mergeCell ref="A3:A4"/>
    <mergeCell ref="B3:B4"/>
    <mergeCell ref="C3:C4"/>
    <mergeCell ref="E3:E4"/>
    <mergeCell ref="I3:I4"/>
    <mergeCell ref="K3:K4"/>
    <mergeCell ref="A135:C135"/>
    <mergeCell ref="E135:G135"/>
    <mergeCell ref="L3:L4"/>
    <mergeCell ref="P3:AA3"/>
    <mergeCell ref="B109:B110"/>
    <mergeCell ref="E109:E110"/>
    <mergeCell ref="A131:G131"/>
    <mergeCell ref="A132:G132"/>
    <mergeCell ref="M3:M4"/>
    <mergeCell ref="A133:G133"/>
    <mergeCell ref="J3:J4"/>
    <mergeCell ref="D3:D4"/>
    <mergeCell ref="F3:F4"/>
    <mergeCell ref="G3:H3"/>
    <mergeCell ref="A134:G13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AM39"/>
  <sheetViews>
    <sheetView view="pageBreakPreview" zoomScaleSheetLayoutView="100" zoomScalePageLayoutView="0" workbookViewId="0" topLeftCell="A1">
      <pane xSplit="3" ySplit="4" topLeftCell="D31" activePane="bottomRight" state="frozen"/>
      <selection pane="topLeft" activeCell="A1" sqref="A1"/>
      <selection pane="topRight" activeCell="D1" sqref="D1"/>
      <selection pane="bottomLeft" activeCell="A5" sqref="A5"/>
      <selection pane="bottomRight" activeCell="F33" sqref="F33:I33"/>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customWidth="1"/>
    <col min="18" max="18" width="9.00390625" style="44" customWidth="1"/>
    <col min="19"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138</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2" t="s">
        <v>3</v>
      </c>
      <c r="C3" s="62" t="s">
        <v>30</v>
      </c>
      <c r="D3" s="62" t="s">
        <v>4</v>
      </c>
      <c r="E3" s="62" t="s">
        <v>5</v>
      </c>
      <c r="F3" s="62" t="s">
        <v>6</v>
      </c>
      <c r="G3" s="62" t="s">
        <v>0</v>
      </c>
      <c r="H3" s="62"/>
      <c r="I3" s="62" t="s">
        <v>7</v>
      </c>
      <c r="J3" s="62" t="s">
        <v>11</v>
      </c>
      <c r="K3" s="63" t="s">
        <v>12</v>
      </c>
      <c r="L3" s="62" t="s">
        <v>8</v>
      </c>
      <c r="M3" s="70" t="s">
        <v>13</v>
      </c>
      <c r="N3" s="62" t="s">
        <v>28</v>
      </c>
      <c r="O3" s="62" t="s">
        <v>25</v>
      </c>
      <c r="P3" s="62" t="s">
        <v>26</v>
      </c>
      <c r="Q3" s="62"/>
      <c r="R3" s="62"/>
      <c r="S3" s="62"/>
      <c r="T3" s="62"/>
      <c r="U3" s="62"/>
      <c r="V3" s="62"/>
      <c r="W3" s="62"/>
      <c r="X3" s="62"/>
      <c r="Y3" s="62"/>
      <c r="Z3" s="62"/>
      <c r="AA3" s="62"/>
    </row>
    <row r="4" spans="1:39" s="36" customFormat="1" ht="32.25">
      <c r="A4" s="74"/>
      <c r="B4" s="62"/>
      <c r="C4" s="62"/>
      <c r="D4" s="62"/>
      <c r="E4" s="62"/>
      <c r="F4" s="62"/>
      <c r="G4" s="1" t="s">
        <v>9</v>
      </c>
      <c r="H4" s="1" t="s">
        <v>10</v>
      </c>
      <c r="I4" s="62"/>
      <c r="J4" s="62"/>
      <c r="K4" s="63"/>
      <c r="L4" s="62"/>
      <c r="M4" s="70"/>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Q5</f>
        <v>600</v>
      </c>
      <c r="H5" s="49">
        <f>SUM(P5:Q5)</f>
        <v>18980</v>
      </c>
      <c r="I5" s="50">
        <f>F5-H5</f>
        <v>90364</v>
      </c>
      <c r="J5" s="52">
        <v>11101</v>
      </c>
      <c r="K5" s="27"/>
      <c r="L5" s="47"/>
      <c r="M5" s="45" t="s">
        <v>44</v>
      </c>
      <c r="N5" s="31"/>
      <c r="O5" s="20"/>
      <c r="P5" s="11">
        <v>18380</v>
      </c>
      <c r="Q5" s="11">
        <v>600</v>
      </c>
      <c r="R5" s="11"/>
      <c r="S5" s="11"/>
      <c r="T5" s="11"/>
      <c r="U5" s="11"/>
      <c r="V5" s="11"/>
      <c r="W5" s="11"/>
      <c r="X5" s="11"/>
      <c r="Y5" s="11"/>
      <c r="Z5" s="11"/>
      <c r="AA5" s="11"/>
    </row>
    <row r="6" spans="1:27" ht="81">
      <c r="A6" s="48">
        <v>2</v>
      </c>
      <c r="B6" s="47" t="s">
        <v>60</v>
      </c>
      <c r="C6" s="48" t="s">
        <v>58</v>
      </c>
      <c r="D6" s="2" t="s">
        <v>112</v>
      </c>
      <c r="E6" s="47" t="s">
        <v>113</v>
      </c>
      <c r="F6" s="49">
        <v>255706</v>
      </c>
      <c r="G6" s="49">
        <f aca="true" t="shared" si="0" ref="G6:G32">Q6</f>
        <v>0</v>
      </c>
      <c r="H6" s="49">
        <f aca="true" t="shared" si="1" ref="H6:H32">SUM(P6:Q6)</f>
        <v>94432</v>
      </c>
      <c r="I6" s="50">
        <f aca="true" t="shared" si="2" ref="I6:I32">F6-H6</f>
        <v>161274</v>
      </c>
      <c r="J6" s="53" t="s">
        <v>59</v>
      </c>
      <c r="K6" s="27"/>
      <c r="L6" s="47"/>
      <c r="M6" s="45" t="s">
        <v>46</v>
      </c>
      <c r="N6" s="31"/>
      <c r="O6" s="20"/>
      <c r="P6" s="11">
        <v>94432</v>
      </c>
      <c r="Q6" s="11"/>
      <c r="R6" s="11"/>
      <c r="S6" s="11"/>
      <c r="T6" s="11"/>
      <c r="U6" s="11"/>
      <c r="V6" s="11"/>
      <c r="W6" s="11"/>
      <c r="X6" s="11"/>
      <c r="Y6" s="11"/>
      <c r="Z6" s="11"/>
      <c r="AA6" s="11"/>
    </row>
    <row r="7" spans="1:27" ht="32.25">
      <c r="A7" s="48">
        <v>3</v>
      </c>
      <c r="B7" s="47"/>
      <c r="C7" s="48" t="s">
        <v>114</v>
      </c>
      <c r="D7" s="2" t="s">
        <v>115</v>
      </c>
      <c r="E7" s="47"/>
      <c r="F7" s="49">
        <v>9269</v>
      </c>
      <c r="G7" s="49">
        <f t="shared" si="0"/>
        <v>0</v>
      </c>
      <c r="H7" s="49">
        <f t="shared" si="1"/>
        <v>0</v>
      </c>
      <c r="I7" s="50">
        <f t="shared" si="2"/>
        <v>9269</v>
      </c>
      <c r="J7" s="53"/>
      <c r="K7" s="27"/>
      <c r="L7" s="47"/>
      <c r="M7" s="45" t="s">
        <v>57</v>
      </c>
      <c r="N7" s="31"/>
      <c r="O7" s="20"/>
      <c r="P7" s="11"/>
      <c r="Q7" s="11"/>
      <c r="R7" s="11"/>
      <c r="S7" s="11"/>
      <c r="T7" s="11"/>
      <c r="U7" s="11"/>
      <c r="V7" s="11"/>
      <c r="W7" s="11"/>
      <c r="X7" s="11"/>
      <c r="Y7" s="11"/>
      <c r="Z7" s="11"/>
      <c r="AA7" s="11"/>
    </row>
    <row r="8" spans="1:27" ht="307.5">
      <c r="A8" s="48">
        <v>4</v>
      </c>
      <c r="B8" s="47" t="s">
        <v>69</v>
      </c>
      <c r="C8" s="48" t="s">
        <v>66</v>
      </c>
      <c r="D8" s="2" t="s">
        <v>67</v>
      </c>
      <c r="E8" s="47" t="s">
        <v>68</v>
      </c>
      <c r="F8" s="49">
        <v>233415</v>
      </c>
      <c r="G8" s="49">
        <f t="shared" si="0"/>
        <v>6616</v>
      </c>
      <c r="H8" s="49">
        <f t="shared" si="1"/>
        <v>14059</v>
      </c>
      <c r="I8" s="50">
        <f t="shared" si="2"/>
        <v>219356</v>
      </c>
      <c r="J8" s="54">
        <v>1110731</v>
      </c>
      <c r="K8" s="27"/>
      <c r="L8" s="47"/>
      <c r="M8" s="45" t="s">
        <v>45</v>
      </c>
      <c r="N8" s="31"/>
      <c r="O8" s="20"/>
      <c r="P8" s="11">
        <v>7443</v>
      </c>
      <c r="Q8" s="11">
        <v>6616</v>
      </c>
      <c r="R8" s="11"/>
      <c r="S8" s="11"/>
      <c r="T8" s="11"/>
      <c r="U8" s="11"/>
      <c r="V8" s="11"/>
      <c r="W8" s="11"/>
      <c r="X8" s="11"/>
      <c r="Y8" s="11"/>
      <c r="Z8" s="11"/>
      <c r="AA8" s="11"/>
    </row>
    <row r="9" spans="1:27" ht="356.25">
      <c r="A9" s="48">
        <v>5</v>
      </c>
      <c r="B9" s="47" t="s">
        <v>73</v>
      </c>
      <c r="C9" s="48" t="s">
        <v>70</v>
      </c>
      <c r="D9" s="2" t="s">
        <v>71</v>
      </c>
      <c r="E9" s="47" t="s">
        <v>72</v>
      </c>
      <c r="F9" s="49">
        <v>10000</v>
      </c>
      <c r="G9" s="49">
        <f t="shared" si="0"/>
        <v>0</v>
      </c>
      <c r="H9" s="49">
        <f t="shared" si="1"/>
        <v>0</v>
      </c>
      <c r="I9" s="50">
        <f t="shared" si="2"/>
        <v>10000</v>
      </c>
      <c r="J9" s="53"/>
      <c r="K9" s="27"/>
      <c r="L9" s="47"/>
      <c r="M9" s="45" t="s">
        <v>46</v>
      </c>
      <c r="N9" s="31"/>
      <c r="O9" s="20"/>
      <c r="P9" s="11"/>
      <c r="Q9" s="11"/>
      <c r="R9" s="11"/>
      <c r="S9" s="11"/>
      <c r="T9" s="11"/>
      <c r="U9" s="11"/>
      <c r="V9" s="11"/>
      <c r="W9" s="11"/>
      <c r="X9" s="11"/>
      <c r="Y9" s="11"/>
      <c r="Z9" s="11"/>
      <c r="AA9" s="11"/>
    </row>
    <row r="10" spans="1:27" ht="145.5">
      <c r="A10" s="48">
        <v>6</v>
      </c>
      <c r="B10" s="23" t="s">
        <v>104</v>
      </c>
      <c r="C10" s="48" t="s">
        <v>101</v>
      </c>
      <c r="D10" s="2" t="s">
        <v>102</v>
      </c>
      <c r="E10" s="23" t="s">
        <v>103</v>
      </c>
      <c r="F10" s="49">
        <v>2907</v>
      </c>
      <c r="G10" s="49">
        <f t="shared" si="0"/>
        <v>0</v>
      </c>
      <c r="H10" s="49">
        <f t="shared" si="1"/>
        <v>2907</v>
      </c>
      <c r="I10" s="50">
        <f t="shared" si="2"/>
        <v>0</v>
      </c>
      <c r="J10" s="54">
        <v>1100731</v>
      </c>
      <c r="K10" s="27"/>
      <c r="L10" s="47" t="s">
        <v>137</v>
      </c>
      <c r="M10" s="45" t="s">
        <v>46</v>
      </c>
      <c r="N10" s="31"/>
      <c r="O10" s="20"/>
      <c r="P10" s="11">
        <v>2907</v>
      </c>
      <c r="Q10" s="11"/>
      <c r="R10" s="11"/>
      <c r="S10" s="11"/>
      <c r="T10" s="11"/>
      <c r="U10" s="11"/>
      <c r="V10" s="11"/>
      <c r="W10" s="11"/>
      <c r="X10" s="11"/>
      <c r="Y10" s="11"/>
      <c r="Z10" s="11"/>
      <c r="AA10" s="11"/>
    </row>
    <row r="11" spans="1:27" ht="210">
      <c r="A11" s="48">
        <v>7</v>
      </c>
      <c r="B11" s="47" t="s">
        <v>96</v>
      </c>
      <c r="C11" s="48" t="s">
        <v>93</v>
      </c>
      <c r="D11" s="2" t="s">
        <v>94</v>
      </c>
      <c r="E11" s="47" t="s">
        <v>95</v>
      </c>
      <c r="F11" s="49">
        <v>33083</v>
      </c>
      <c r="G11" s="49">
        <f t="shared" si="0"/>
        <v>0</v>
      </c>
      <c r="H11" s="49">
        <f t="shared" si="1"/>
        <v>9925</v>
      </c>
      <c r="I11" s="50">
        <f t="shared" si="2"/>
        <v>23158</v>
      </c>
      <c r="J11" s="54">
        <v>1110731</v>
      </c>
      <c r="K11" s="27"/>
      <c r="L11" s="47"/>
      <c r="M11" s="45" t="s">
        <v>46</v>
      </c>
      <c r="N11" s="31"/>
      <c r="O11" s="20"/>
      <c r="P11" s="11">
        <v>9925</v>
      </c>
      <c r="Q11" s="11"/>
      <c r="R11" s="11"/>
      <c r="S11" s="11"/>
      <c r="T11" s="11"/>
      <c r="U11" s="11"/>
      <c r="V11" s="11"/>
      <c r="W11" s="11"/>
      <c r="X11" s="11"/>
      <c r="Y11" s="11"/>
      <c r="Z11" s="11"/>
      <c r="AA11" s="11"/>
    </row>
    <row r="12" spans="1:27" ht="145.5">
      <c r="A12" s="48">
        <v>8</v>
      </c>
      <c r="B12" s="47" t="s">
        <v>85</v>
      </c>
      <c r="C12" s="48" t="s">
        <v>82</v>
      </c>
      <c r="D12" s="2" t="s">
        <v>83</v>
      </c>
      <c r="E12" s="47" t="s">
        <v>84</v>
      </c>
      <c r="F12" s="49">
        <v>37612</v>
      </c>
      <c r="G12" s="49">
        <f t="shared" si="0"/>
        <v>0</v>
      </c>
      <c r="H12" s="49">
        <f t="shared" si="1"/>
        <v>0</v>
      </c>
      <c r="I12" s="50">
        <f t="shared" si="2"/>
        <v>37612</v>
      </c>
      <c r="J12" s="54">
        <v>1110731</v>
      </c>
      <c r="K12" s="27"/>
      <c r="L12" s="47"/>
      <c r="M12" s="45" t="s">
        <v>47</v>
      </c>
      <c r="N12" s="31"/>
      <c r="O12" s="20"/>
      <c r="P12" s="11"/>
      <c r="Q12" s="11"/>
      <c r="R12" s="11"/>
      <c r="S12" s="11"/>
      <c r="T12" s="11"/>
      <c r="U12" s="11"/>
      <c r="V12" s="11"/>
      <c r="W12" s="11"/>
      <c r="X12" s="11"/>
      <c r="Y12" s="11"/>
      <c r="Z12" s="11"/>
      <c r="AA12" s="11"/>
    </row>
    <row r="13" spans="1:27" ht="177.75">
      <c r="A13" s="48">
        <v>9</v>
      </c>
      <c r="B13" s="47" t="s">
        <v>132</v>
      </c>
      <c r="C13" s="48" t="s">
        <v>130</v>
      </c>
      <c r="D13" s="2" t="s">
        <v>131</v>
      </c>
      <c r="E13" s="47" t="s">
        <v>133</v>
      </c>
      <c r="F13" s="49">
        <f>65000+195950</f>
        <v>260950</v>
      </c>
      <c r="G13" s="49">
        <f t="shared" si="0"/>
        <v>0</v>
      </c>
      <c r="H13" s="49">
        <f t="shared" si="1"/>
        <v>236026</v>
      </c>
      <c r="I13" s="50">
        <f t="shared" si="2"/>
        <v>24924</v>
      </c>
      <c r="J13" s="54">
        <v>1110731</v>
      </c>
      <c r="K13" s="27"/>
      <c r="L13" s="47"/>
      <c r="M13" s="45" t="s">
        <v>46</v>
      </c>
      <c r="N13" s="31"/>
      <c r="O13" s="20"/>
      <c r="P13" s="11">
        <v>236026</v>
      </c>
      <c r="Q13" s="11"/>
      <c r="R13" s="11"/>
      <c r="S13" s="11"/>
      <c r="T13" s="11"/>
      <c r="U13" s="11"/>
      <c r="V13" s="11"/>
      <c r="W13" s="11"/>
      <c r="X13" s="11"/>
      <c r="Y13" s="11"/>
      <c r="Z13" s="11"/>
      <c r="AA13" s="11"/>
    </row>
    <row r="14" spans="1:27" ht="258.75">
      <c r="A14" s="48">
        <v>10</v>
      </c>
      <c r="B14" s="47" t="s">
        <v>65</v>
      </c>
      <c r="C14" s="48" t="s">
        <v>62</v>
      </c>
      <c r="D14" s="2" t="s">
        <v>63</v>
      </c>
      <c r="E14" s="47" t="s">
        <v>64</v>
      </c>
      <c r="F14" s="49">
        <v>18829</v>
      </c>
      <c r="G14" s="49">
        <f t="shared" si="0"/>
        <v>4084</v>
      </c>
      <c r="H14" s="49">
        <f t="shared" si="1"/>
        <v>4084</v>
      </c>
      <c r="I14" s="50">
        <f t="shared" si="2"/>
        <v>14745</v>
      </c>
      <c r="J14" s="54">
        <v>1110710</v>
      </c>
      <c r="K14" s="27"/>
      <c r="L14" s="47"/>
      <c r="M14" s="45" t="s">
        <v>43</v>
      </c>
      <c r="N14" s="31"/>
      <c r="O14" s="20"/>
      <c r="P14" s="11"/>
      <c r="Q14" s="11">
        <v>4084</v>
      </c>
      <c r="R14" s="11"/>
      <c r="S14" s="11"/>
      <c r="T14" s="11"/>
      <c r="U14" s="11"/>
      <c r="V14" s="11"/>
      <c r="W14" s="11"/>
      <c r="X14" s="11"/>
      <c r="Y14" s="11"/>
      <c r="Z14" s="11"/>
      <c r="AA14" s="11"/>
    </row>
    <row r="15" spans="1:27" ht="96.75">
      <c r="A15" s="48">
        <v>11</v>
      </c>
      <c r="B15" s="47" t="s">
        <v>81</v>
      </c>
      <c r="C15" s="48" t="s">
        <v>78</v>
      </c>
      <c r="D15" s="2" t="s">
        <v>80</v>
      </c>
      <c r="E15" s="47" t="s">
        <v>79</v>
      </c>
      <c r="F15" s="49">
        <v>21081</v>
      </c>
      <c r="G15" s="49">
        <f t="shared" si="0"/>
        <v>368</v>
      </c>
      <c r="H15" s="49">
        <f t="shared" si="1"/>
        <v>368</v>
      </c>
      <c r="I15" s="50">
        <f t="shared" si="2"/>
        <v>20713</v>
      </c>
      <c r="J15" s="52">
        <v>1110731</v>
      </c>
      <c r="K15" s="27"/>
      <c r="L15" s="47"/>
      <c r="M15" s="45" t="s">
        <v>43</v>
      </c>
      <c r="N15" s="31"/>
      <c r="O15" s="20"/>
      <c r="P15" s="11"/>
      <c r="Q15" s="11">
        <v>368</v>
      </c>
      <c r="R15" s="11"/>
      <c r="S15" s="11"/>
      <c r="T15" s="11"/>
      <c r="U15" s="11"/>
      <c r="V15" s="11"/>
      <c r="W15" s="11"/>
      <c r="X15" s="11"/>
      <c r="Y15" s="11"/>
      <c r="Z15" s="11"/>
      <c r="AA15" s="11"/>
    </row>
    <row r="16" spans="1:27" ht="177.75">
      <c r="A16" s="48">
        <v>12</v>
      </c>
      <c r="B16" s="47" t="s">
        <v>77</v>
      </c>
      <c r="C16" s="48" t="s">
        <v>74</v>
      </c>
      <c r="D16" s="2" t="s">
        <v>75</v>
      </c>
      <c r="E16" s="47" t="s">
        <v>76</v>
      </c>
      <c r="F16" s="49">
        <v>4411</v>
      </c>
      <c r="G16" s="49">
        <f t="shared" si="0"/>
        <v>0</v>
      </c>
      <c r="H16" s="49">
        <f t="shared" si="1"/>
        <v>4411</v>
      </c>
      <c r="I16" s="50">
        <f t="shared" si="2"/>
        <v>0</v>
      </c>
      <c r="J16" s="52">
        <v>1110731</v>
      </c>
      <c r="K16" s="27"/>
      <c r="L16" s="47"/>
      <c r="M16" s="45" t="s">
        <v>46</v>
      </c>
      <c r="N16" s="31"/>
      <c r="O16" s="20"/>
      <c r="P16" s="11">
        <v>4411</v>
      </c>
      <c r="Q16" s="11"/>
      <c r="R16" s="11"/>
      <c r="S16" s="11"/>
      <c r="T16" s="11"/>
      <c r="U16" s="11"/>
      <c r="V16" s="11"/>
      <c r="W16" s="11"/>
      <c r="X16" s="11"/>
      <c r="Y16" s="11"/>
      <c r="Z16" s="11"/>
      <c r="AA16" s="11"/>
    </row>
    <row r="17" spans="1:27" ht="64.5">
      <c r="A17" s="48">
        <v>13</v>
      </c>
      <c r="B17" s="47"/>
      <c r="C17" s="48" t="s">
        <v>86</v>
      </c>
      <c r="D17" s="2" t="s">
        <v>88</v>
      </c>
      <c r="E17" s="47" t="s">
        <v>87</v>
      </c>
      <c r="F17" s="49">
        <v>120000</v>
      </c>
      <c r="G17" s="49">
        <f>Q17</f>
        <v>0</v>
      </c>
      <c r="H17" s="49">
        <f>SUM(P17:Q17)</f>
        <v>0</v>
      </c>
      <c r="I17" s="50">
        <f>F17-H17</f>
        <v>120000</v>
      </c>
      <c r="J17" s="52">
        <v>1110731</v>
      </c>
      <c r="K17" s="27"/>
      <c r="L17" s="47"/>
      <c r="M17" s="45" t="s">
        <v>46</v>
      </c>
      <c r="N17" s="31"/>
      <c r="O17" s="20"/>
      <c r="P17" s="11"/>
      <c r="Q17" s="11"/>
      <c r="R17" s="11"/>
      <c r="S17" s="11"/>
      <c r="T17" s="11"/>
      <c r="U17" s="11"/>
      <c r="V17" s="11"/>
      <c r="W17" s="11"/>
      <c r="X17" s="11"/>
      <c r="Y17" s="11"/>
      <c r="Z17" s="11"/>
      <c r="AA17" s="11"/>
    </row>
    <row r="18" spans="1:27" ht="162">
      <c r="A18" s="48">
        <v>14</v>
      </c>
      <c r="B18" s="47" t="s">
        <v>166</v>
      </c>
      <c r="C18" s="48" t="s">
        <v>163</v>
      </c>
      <c r="D18" s="2" t="s">
        <v>164</v>
      </c>
      <c r="E18" s="47" t="s">
        <v>165</v>
      </c>
      <c r="F18" s="49">
        <v>4000</v>
      </c>
      <c r="G18" s="49">
        <f t="shared" si="0"/>
        <v>0</v>
      </c>
      <c r="H18" s="49">
        <f t="shared" si="1"/>
        <v>0</v>
      </c>
      <c r="I18" s="50">
        <f t="shared" si="2"/>
        <v>4000</v>
      </c>
      <c r="J18" s="52">
        <v>1110331</v>
      </c>
      <c r="K18" s="27"/>
      <c r="L18" s="47"/>
      <c r="M18" s="45" t="s">
        <v>45</v>
      </c>
      <c r="N18" s="31"/>
      <c r="O18" s="20"/>
      <c r="P18" s="11"/>
      <c r="Q18" s="11"/>
      <c r="R18" s="11"/>
      <c r="S18" s="11"/>
      <c r="T18" s="11"/>
      <c r="U18" s="11"/>
      <c r="V18" s="11"/>
      <c r="W18" s="11"/>
      <c r="X18" s="11"/>
      <c r="Y18" s="11"/>
      <c r="Z18" s="11"/>
      <c r="AA18" s="11"/>
    </row>
    <row r="19" spans="1:27" ht="162">
      <c r="A19" s="48">
        <v>15</v>
      </c>
      <c r="B19" s="47" t="s">
        <v>156</v>
      </c>
      <c r="C19" s="48" t="s">
        <v>154</v>
      </c>
      <c r="D19" s="2" t="s">
        <v>155</v>
      </c>
      <c r="E19" s="47" t="s">
        <v>157</v>
      </c>
      <c r="F19" s="49">
        <v>246000</v>
      </c>
      <c r="G19" s="49">
        <f t="shared" si="0"/>
        <v>0</v>
      </c>
      <c r="H19" s="49">
        <f t="shared" si="1"/>
        <v>0</v>
      </c>
      <c r="I19" s="50">
        <f t="shared" si="2"/>
        <v>246000</v>
      </c>
      <c r="J19" s="52">
        <v>1110731</v>
      </c>
      <c r="K19" s="27"/>
      <c r="L19" s="47"/>
      <c r="M19" s="45" t="s">
        <v>46</v>
      </c>
      <c r="N19" s="31"/>
      <c r="O19" s="20"/>
      <c r="P19" s="11"/>
      <c r="Q19" s="11"/>
      <c r="R19" s="11"/>
      <c r="S19" s="11"/>
      <c r="T19" s="11"/>
      <c r="U19" s="11"/>
      <c r="V19" s="11"/>
      <c r="W19" s="11"/>
      <c r="X19" s="11"/>
      <c r="Y19" s="11"/>
      <c r="Z19" s="11"/>
      <c r="AA19" s="11"/>
    </row>
    <row r="20" spans="1:27" ht="96.75">
      <c r="A20" s="48">
        <v>16</v>
      </c>
      <c r="B20" s="47" t="s">
        <v>148</v>
      </c>
      <c r="C20" s="48" t="s">
        <v>145</v>
      </c>
      <c r="D20" s="2" t="s">
        <v>146</v>
      </c>
      <c r="E20" s="47" t="s">
        <v>147</v>
      </c>
      <c r="F20" s="49">
        <v>8000</v>
      </c>
      <c r="G20" s="49">
        <f t="shared" si="0"/>
        <v>8000</v>
      </c>
      <c r="H20" s="49">
        <f t="shared" si="1"/>
        <v>8000</v>
      </c>
      <c r="I20" s="50">
        <f t="shared" si="2"/>
        <v>0</v>
      </c>
      <c r="J20" s="52"/>
      <c r="K20" s="27"/>
      <c r="L20" s="47"/>
      <c r="M20" s="45" t="s">
        <v>44</v>
      </c>
      <c r="N20" s="31"/>
      <c r="O20" s="20"/>
      <c r="P20" s="11"/>
      <c r="Q20" s="11">
        <v>8000</v>
      </c>
      <c r="R20" s="11"/>
      <c r="S20" s="11"/>
      <c r="T20" s="11"/>
      <c r="U20" s="11"/>
      <c r="V20" s="11"/>
      <c r="W20" s="11"/>
      <c r="X20" s="11"/>
      <c r="Y20" s="11"/>
      <c r="Z20" s="11"/>
      <c r="AA20" s="11"/>
    </row>
    <row r="21" spans="1:39" ht="48">
      <c r="A21" s="48">
        <v>17</v>
      </c>
      <c r="B21" s="47" t="s">
        <v>98</v>
      </c>
      <c r="C21" s="48" t="s">
        <v>97</v>
      </c>
      <c r="D21" s="2" t="s">
        <v>99</v>
      </c>
      <c r="E21" s="47" t="s">
        <v>139</v>
      </c>
      <c r="F21" s="49">
        <f>SUM(AB21:AM21)</f>
        <v>848866</v>
      </c>
      <c r="G21" s="49">
        <f t="shared" si="0"/>
        <v>257436</v>
      </c>
      <c r="H21" s="49">
        <f t="shared" si="1"/>
        <v>810587</v>
      </c>
      <c r="I21" s="50">
        <f t="shared" si="2"/>
        <v>38279</v>
      </c>
      <c r="J21" s="13">
        <v>11112</v>
      </c>
      <c r="K21" s="27"/>
      <c r="L21" s="23"/>
      <c r="M21" s="45" t="s">
        <v>48</v>
      </c>
      <c r="N21" s="9"/>
      <c r="O21" s="20"/>
      <c r="P21" s="11">
        <v>553151</v>
      </c>
      <c r="Q21" s="11">
        <v>257436</v>
      </c>
      <c r="R21" s="11"/>
      <c r="S21" s="11"/>
      <c r="T21" s="11"/>
      <c r="U21" s="11"/>
      <c r="V21" s="11"/>
      <c r="W21" s="11"/>
      <c r="X21" s="11"/>
      <c r="Y21" s="11"/>
      <c r="Z21" s="11"/>
      <c r="AA21" s="11"/>
      <c r="AB21" s="44">
        <v>295715</v>
      </c>
      <c r="AC21" s="44">
        <v>295715</v>
      </c>
      <c r="AD21" s="44">
        <v>257436</v>
      </c>
      <c r="AE21" s="44"/>
      <c r="AF21" s="44"/>
      <c r="AG21" s="44"/>
      <c r="AH21" s="44"/>
      <c r="AI21" s="44"/>
      <c r="AJ21" s="44"/>
      <c r="AK21" s="44"/>
      <c r="AL21" s="44"/>
      <c r="AM21" s="44"/>
    </row>
    <row r="22" spans="1:39" ht="48">
      <c r="A22" s="48">
        <v>18</v>
      </c>
      <c r="B22" s="58" t="s">
        <v>120</v>
      </c>
      <c r="C22" s="48" t="s">
        <v>117</v>
      </c>
      <c r="D22" s="2" t="s">
        <v>118</v>
      </c>
      <c r="E22" s="47" t="s">
        <v>119</v>
      </c>
      <c r="F22" s="49">
        <f>SUM(AB22:AM22)</f>
        <v>200000</v>
      </c>
      <c r="G22" s="49">
        <f t="shared" si="0"/>
        <v>0</v>
      </c>
      <c r="H22" s="49">
        <f t="shared" si="1"/>
        <v>0</v>
      </c>
      <c r="I22" s="50">
        <f t="shared" si="2"/>
        <v>200000</v>
      </c>
      <c r="J22" s="13">
        <v>11112</v>
      </c>
      <c r="K22" s="27"/>
      <c r="L22" s="23"/>
      <c r="M22" s="45" t="s">
        <v>48</v>
      </c>
      <c r="N22" s="9"/>
      <c r="O22" s="20"/>
      <c r="P22" s="11"/>
      <c r="Q22" s="11"/>
      <c r="R22" s="11"/>
      <c r="S22" s="11"/>
      <c r="T22" s="11"/>
      <c r="U22" s="11"/>
      <c r="V22" s="11"/>
      <c r="W22" s="11"/>
      <c r="X22" s="11"/>
      <c r="Y22" s="11"/>
      <c r="Z22" s="11"/>
      <c r="AA22" s="11"/>
      <c r="AB22" s="44"/>
      <c r="AC22" s="44">
        <v>200000</v>
      </c>
      <c r="AD22" s="44"/>
      <c r="AE22" s="44"/>
      <c r="AF22" s="44"/>
      <c r="AG22" s="44"/>
      <c r="AH22" s="44"/>
      <c r="AI22" s="44"/>
      <c r="AJ22" s="44"/>
      <c r="AK22" s="44"/>
      <c r="AL22" s="44"/>
      <c r="AM22" s="44"/>
    </row>
    <row r="23" spans="1:39" ht="96.75">
      <c r="A23" s="48">
        <v>19</v>
      </c>
      <c r="B23" s="47" t="s">
        <v>144</v>
      </c>
      <c r="C23" s="48" t="s">
        <v>140</v>
      </c>
      <c r="D23" s="2" t="s">
        <v>141</v>
      </c>
      <c r="E23" s="47" t="s">
        <v>143</v>
      </c>
      <c r="F23" s="49">
        <v>50000</v>
      </c>
      <c r="G23" s="49">
        <f t="shared" si="0"/>
        <v>0</v>
      </c>
      <c r="H23" s="49">
        <f t="shared" si="1"/>
        <v>0</v>
      </c>
      <c r="I23" s="50">
        <f t="shared" si="2"/>
        <v>50000</v>
      </c>
      <c r="J23" s="13">
        <v>1110731</v>
      </c>
      <c r="K23" s="27"/>
      <c r="L23" s="23"/>
      <c r="M23" s="45" t="s">
        <v>142</v>
      </c>
      <c r="N23" s="9"/>
      <c r="O23" s="20"/>
      <c r="P23" s="11"/>
      <c r="Q23" s="11"/>
      <c r="R23" s="11"/>
      <c r="S23" s="11"/>
      <c r="T23" s="11"/>
      <c r="U23" s="11"/>
      <c r="V23" s="11"/>
      <c r="W23" s="11"/>
      <c r="X23" s="11"/>
      <c r="Y23" s="11"/>
      <c r="Z23" s="11"/>
      <c r="AA23" s="11"/>
      <c r="AB23" s="44"/>
      <c r="AC23" s="44"/>
      <c r="AD23" s="44"/>
      <c r="AE23" s="44"/>
      <c r="AF23" s="44"/>
      <c r="AG23" s="44"/>
      <c r="AH23" s="44"/>
      <c r="AI23" s="44"/>
      <c r="AJ23" s="44"/>
      <c r="AK23" s="44"/>
      <c r="AL23" s="44"/>
      <c r="AM23" s="44"/>
    </row>
    <row r="24" spans="1:39" ht="81">
      <c r="A24" s="48">
        <v>20</v>
      </c>
      <c r="B24" s="60" t="s">
        <v>111</v>
      </c>
      <c r="C24" s="48" t="s">
        <v>92</v>
      </c>
      <c r="D24" s="2" t="s">
        <v>109</v>
      </c>
      <c r="E24" s="47" t="s">
        <v>110</v>
      </c>
      <c r="F24" s="49">
        <v>4240</v>
      </c>
      <c r="G24" s="49">
        <f t="shared" si="0"/>
        <v>0</v>
      </c>
      <c r="H24" s="49">
        <f t="shared" si="1"/>
        <v>0</v>
      </c>
      <c r="I24" s="50">
        <f t="shared" si="2"/>
        <v>4240</v>
      </c>
      <c r="J24" s="13">
        <v>11012</v>
      </c>
      <c r="K24" s="27"/>
      <c r="L24" s="47"/>
      <c r="M24" s="45" t="s">
        <v>56</v>
      </c>
      <c r="N24" s="9"/>
      <c r="O24" s="20"/>
      <c r="P24" s="11"/>
      <c r="Q24" s="11"/>
      <c r="R24" s="11"/>
      <c r="S24" s="11"/>
      <c r="T24" s="11"/>
      <c r="U24" s="11"/>
      <c r="V24" s="11"/>
      <c r="W24" s="11"/>
      <c r="X24" s="11"/>
      <c r="Y24" s="11"/>
      <c r="Z24" s="11"/>
      <c r="AA24" s="11"/>
      <c r="AB24" s="44"/>
      <c r="AC24" s="44"/>
      <c r="AD24" s="44"/>
      <c r="AE24" s="44"/>
      <c r="AF24" s="44"/>
      <c r="AG24" s="44"/>
      <c r="AH24" s="44"/>
      <c r="AI24" s="44"/>
      <c r="AJ24" s="44"/>
      <c r="AK24" s="44"/>
      <c r="AL24" s="44"/>
      <c r="AM24" s="44"/>
    </row>
    <row r="25" spans="1:39" ht="81">
      <c r="A25" s="48">
        <v>21</v>
      </c>
      <c r="B25" s="47" t="s">
        <v>124</v>
      </c>
      <c r="C25" s="48" t="s">
        <v>121</v>
      </c>
      <c r="D25" s="2" t="s">
        <v>122</v>
      </c>
      <c r="E25" s="47" t="s">
        <v>123</v>
      </c>
      <c r="F25" s="49">
        <v>594000</v>
      </c>
      <c r="G25" s="49">
        <f t="shared" si="0"/>
        <v>0</v>
      </c>
      <c r="H25" s="49">
        <f t="shared" si="1"/>
        <v>0</v>
      </c>
      <c r="I25" s="50">
        <f t="shared" si="2"/>
        <v>594000</v>
      </c>
      <c r="J25" s="13">
        <v>11112</v>
      </c>
      <c r="K25" s="27"/>
      <c r="L25" s="23"/>
      <c r="M25" s="45" t="s">
        <v>56</v>
      </c>
      <c r="N25" s="9"/>
      <c r="O25" s="20"/>
      <c r="P25" s="11"/>
      <c r="Q25" s="11"/>
      <c r="R25" s="11"/>
      <c r="S25" s="11"/>
      <c r="T25" s="11"/>
      <c r="U25" s="11"/>
      <c r="V25" s="11"/>
      <c r="W25" s="11"/>
      <c r="X25" s="11"/>
      <c r="Y25" s="11"/>
      <c r="Z25" s="11"/>
      <c r="AA25" s="11"/>
      <c r="AB25" s="44"/>
      <c r="AC25" s="44"/>
      <c r="AD25" s="44"/>
      <c r="AE25" s="44"/>
      <c r="AF25" s="44"/>
      <c r="AG25" s="44"/>
      <c r="AH25" s="44"/>
      <c r="AI25" s="44"/>
      <c r="AJ25" s="44"/>
      <c r="AK25" s="44"/>
      <c r="AL25" s="44"/>
      <c r="AM25" s="44"/>
    </row>
    <row r="26" spans="1:39" ht="113.25">
      <c r="A26" s="48">
        <v>22</v>
      </c>
      <c r="B26" s="47" t="s">
        <v>175</v>
      </c>
      <c r="C26" s="48" t="s">
        <v>121</v>
      </c>
      <c r="D26" s="2" t="s">
        <v>134</v>
      </c>
      <c r="E26" s="47" t="s">
        <v>135</v>
      </c>
      <c r="F26" s="49">
        <v>495834</v>
      </c>
      <c r="G26" s="49">
        <f t="shared" si="0"/>
        <v>35868</v>
      </c>
      <c r="H26" s="49">
        <f t="shared" si="1"/>
        <v>35868</v>
      </c>
      <c r="I26" s="50">
        <f t="shared" si="2"/>
        <v>459966</v>
      </c>
      <c r="J26" s="13">
        <v>11112</v>
      </c>
      <c r="K26" s="27"/>
      <c r="L26" s="23"/>
      <c r="M26" s="45" t="s">
        <v>56</v>
      </c>
      <c r="N26" s="9"/>
      <c r="O26" s="20"/>
      <c r="P26" s="11"/>
      <c r="Q26" s="11">
        <v>35868</v>
      </c>
      <c r="R26" s="11"/>
      <c r="S26" s="11"/>
      <c r="T26" s="11"/>
      <c r="U26" s="11"/>
      <c r="V26" s="11"/>
      <c r="W26" s="11"/>
      <c r="X26" s="11"/>
      <c r="Y26" s="11"/>
      <c r="Z26" s="11"/>
      <c r="AA26" s="11"/>
      <c r="AB26" s="44"/>
      <c r="AC26" s="44"/>
      <c r="AD26" s="44"/>
      <c r="AE26" s="44"/>
      <c r="AF26" s="44"/>
      <c r="AG26" s="44"/>
      <c r="AH26" s="44"/>
      <c r="AI26" s="44"/>
      <c r="AJ26" s="44"/>
      <c r="AK26" s="44"/>
      <c r="AL26" s="44"/>
      <c r="AM26" s="44"/>
    </row>
    <row r="27" spans="1:39" ht="129">
      <c r="A27" s="48">
        <v>23</v>
      </c>
      <c r="B27" s="47" t="s">
        <v>176</v>
      </c>
      <c r="C27" s="48" t="s">
        <v>171</v>
      </c>
      <c r="D27" s="2" t="s">
        <v>172</v>
      </c>
      <c r="E27" s="47" t="s">
        <v>173</v>
      </c>
      <c r="F27" s="49">
        <v>8000</v>
      </c>
      <c r="G27" s="49">
        <f t="shared" si="0"/>
        <v>0</v>
      </c>
      <c r="H27" s="49">
        <f t="shared" si="1"/>
        <v>0</v>
      </c>
      <c r="I27" s="50">
        <f t="shared" si="2"/>
        <v>8000</v>
      </c>
      <c r="J27" s="13">
        <v>1110731</v>
      </c>
      <c r="K27" s="27"/>
      <c r="L27" s="23"/>
      <c r="M27" s="45" t="s">
        <v>174</v>
      </c>
      <c r="N27" s="9"/>
      <c r="O27" s="20"/>
      <c r="P27" s="11"/>
      <c r="Q27" s="11"/>
      <c r="R27" s="11"/>
      <c r="S27" s="11"/>
      <c r="T27" s="11"/>
      <c r="U27" s="11"/>
      <c r="V27" s="11"/>
      <c r="W27" s="11"/>
      <c r="X27" s="11"/>
      <c r="Y27" s="11"/>
      <c r="Z27" s="11"/>
      <c r="AA27" s="11"/>
      <c r="AB27" s="44"/>
      <c r="AC27" s="44"/>
      <c r="AD27" s="44"/>
      <c r="AE27" s="44"/>
      <c r="AF27" s="44"/>
      <c r="AG27" s="44"/>
      <c r="AH27" s="44"/>
      <c r="AI27" s="44"/>
      <c r="AJ27" s="44"/>
      <c r="AK27" s="44"/>
      <c r="AL27" s="44"/>
      <c r="AM27" s="44"/>
    </row>
    <row r="28" spans="1:27" s="39" customFormat="1" ht="145.5">
      <c r="A28" s="48">
        <v>24</v>
      </c>
      <c r="B28" s="59" t="s">
        <v>108</v>
      </c>
      <c r="C28" s="22" t="s">
        <v>105</v>
      </c>
      <c r="D28" s="23" t="s">
        <v>106</v>
      </c>
      <c r="E28" s="59" t="s">
        <v>107</v>
      </c>
      <c r="F28" s="51">
        <v>123423</v>
      </c>
      <c r="G28" s="49">
        <f t="shared" si="0"/>
        <v>700</v>
      </c>
      <c r="H28" s="49">
        <f t="shared" si="1"/>
        <v>3151</v>
      </c>
      <c r="I28" s="50">
        <f t="shared" si="2"/>
        <v>120272</v>
      </c>
      <c r="J28" s="52">
        <v>1110731</v>
      </c>
      <c r="K28" s="28"/>
      <c r="L28" s="47"/>
      <c r="M28" s="38" t="s">
        <v>49</v>
      </c>
      <c r="N28" s="24"/>
      <c r="O28" s="25"/>
      <c r="P28" s="26">
        <v>2451</v>
      </c>
      <c r="Q28" s="26">
        <v>700</v>
      </c>
      <c r="R28" s="26"/>
      <c r="S28" s="26"/>
      <c r="T28" s="26"/>
      <c r="U28" s="26"/>
      <c r="V28" s="26"/>
      <c r="W28" s="26"/>
      <c r="X28" s="26"/>
      <c r="Y28" s="26"/>
      <c r="Z28" s="26"/>
      <c r="AA28" s="26"/>
    </row>
    <row r="29" spans="1:27" s="39" customFormat="1" ht="81">
      <c r="A29" s="48">
        <v>25</v>
      </c>
      <c r="B29" s="59" t="s">
        <v>127</v>
      </c>
      <c r="C29" s="22" t="s">
        <v>125</v>
      </c>
      <c r="D29" s="23" t="s">
        <v>128</v>
      </c>
      <c r="E29" s="59" t="s">
        <v>129</v>
      </c>
      <c r="F29" s="51">
        <v>13233</v>
      </c>
      <c r="G29" s="49">
        <f t="shared" si="0"/>
        <v>0</v>
      </c>
      <c r="H29" s="49">
        <f t="shared" si="1"/>
        <v>13233</v>
      </c>
      <c r="I29" s="50">
        <f t="shared" si="2"/>
        <v>0</v>
      </c>
      <c r="J29" s="52"/>
      <c r="K29" s="28"/>
      <c r="L29" s="47"/>
      <c r="M29" s="38" t="s">
        <v>126</v>
      </c>
      <c r="N29" s="24"/>
      <c r="O29" s="25"/>
      <c r="P29" s="26">
        <v>13233</v>
      </c>
      <c r="Q29" s="26"/>
      <c r="R29" s="26"/>
      <c r="S29" s="26"/>
      <c r="T29" s="26"/>
      <c r="U29" s="26"/>
      <c r="V29" s="26"/>
      <c r="W29" s="26"/>
      <c r="X29" s="26"/>
      <c r="Y29" s="26"/>
      <c r="Z29" s="26"/>
      <c r="AA29" s="26"/>
    </row>
    <row r="30" spans="1:27" s="39" customFormat="1" ht="258.75">
      <c r="A30" s="48">
        <v>26</v>
      </c>
      <c r="B30" s="59" t="s">
        <v>170</v>
      </c>
      <c r="C30" s="22" t="s">
        <v>167</v>
      </c>
      <c r="D30" s="23" t="s">
        <v>169</v>
      </c>
      <c r="E30" s="59" t="s">
        <v>168</v>
      </c>
      <c r="F30" s="51">
        <v>618429</v>
      </c>
      <c r="G30" s="49">
        <f t="shared" si="0"/>
        <v>294937</v>
      </c>
      <c r="H30" s="49">
        <f t="shared" si="1"/>
        <v>294937</v>
      </c>
      <c r="I30" s="50">
        <f t="shared" si="2"/>
        <v>323492</v>
      </c>
      <c r="J30" s="52">
        <v>1110731</v>
      </c>
      <c r="K30" s="28"/>
      <c r="L30" s="47"/>
      <c r="M30" s="38" t="s">
        <v>161</v>
      </c>
      <c r="N30" s="24"/>
      <c r="O30" s="25"/>
      <c r="P30" s="26"/>
      <c r="Q30" s="26">
        <v>294937</v>
      </c>
      <c r="R30" s="26"/>
      <c r="S30" s="26"/>
      <c r="T30" s="26"/>
      <c r="U30" s="26"/>
      <c r="V30" s="26"/>
      <c r="W30" s="26"/>
      <c r="X30" s="26"/>
      <c r="Y30" s="26"/>
      <c r="Z30" s="26"/>
      <c r="AA30" s="26"/>
    </row>
    <row r="31" spans="1:27" s="39" customFormat="1" ht="129">
      <c r="A31" s="48">
        <v>27</v>
      </c>
      <c r="B31" s="59" t="s">
        <v>162</v>
      </c>
      <c r="C31" s="22" t="s">
        <v>158</v>
      </c>
      <c r="D31" s="23" t="s">
        <v>159</v>
      </c>
      <c r="E31" s="59" t="s">
        <v>160</v>
      </c>
      <c r="F31" s="51">
        <v>88223</v>
      </c>
      <c r="G31" s="49">
        <f t="shared" si="0"/>
        <v>11028</v>
      </c>
      <c r="H31" s="49">
        <f t="shared" si="1"/>
        <v>11028</v>
      </c>
      <c r="I31" s="50">
        <f t="shared" si="2"/>
        <v>77195</v>
      </c>
      <c r="J31" s="52">
        <v>1110630</v>
      </c>
      <c r="K31" s="28"/>
      <c r="L31" s="47"/>
      <c r="M31" s="38" t="s">
        <v>161</v>
      </c>
      <c r="N31" s="24"/>
      <c r="O31" s="25"/>
      <c r="P31" s="26"/>
      <c r="Q31" s="26">
        <v>11028</v>
      </c>
      <c r="R31" s="26"/>
      <c r="S31" s="26"/>
      <c r="T31" s="26"/>
      <c r="U31" s="26"/>
      <c r="V31" s="26"/>
      <c r="W31" s="26"/>
      <c r="X31" s="26"/>
      <c r="Y31" s="26"/>
      <c r="Z31" s="26"/>
      <c r="AA31" s="26"/>
    </row>
    <row r="32" spans="1:27" s="39" customFormat="1" ht="64.5">
      <c r="A32" s="48">
        <v>28</v>
      </c>
      <c r="B32" s="59" t="s">
        <v>153</v>
      </c>
      <c r="C32" s="22" t="s">
        <v>149</v>
      </c>
      <c r="D32" s="23" t="s">
        <v>150</v>
      </c>
      <c r="E32" s="59" t="s">
        <v>152</v>
      </c>
      <c r="F32" s="51">
        <v>34374</v>
      </c>
      <c r="G32" s="49">
        <f t="shared" si="0"/>
        <v>1800</v>
      </c>
      <c r="H32" s="49">
        <f t="shared" si="1"/>
        <v>1800</v>
      </c>
      <c r="I32" s="50">
        <f t="shared" si="2"/>
        <v>32574</v>
      </c>
      <c r="J32" s="52"/>
      <c r="K32" s="28"/>
      <c r="L32" s="47"/>
      <c r="M32" s="38" t="s">
        <v>151</v>
      </c>
      <c r="N32" s="24"/>
      <c r="O32" s="25"/>
      <c r="P32" s="26"/>
      <c r="Q32" s="26">
        <v>1800</v>
      </c>
      <c r="R32" s="26"/>
      <c r="S32" s="26"/>
      <c r="T32" s="26"/>
      <c r="U32" s="26"/>
      <c r="V32" s="26"/>
      <c r="W32" s="26"/>
      <c r="X32" s="26"/>
      <c r="Y32" s="26"/>
      <c r="Z32" s="26"/>
      <c r="AA32" s="26"/>
    </row>
    <row r="33" spans="1:27" s="36" customFormat="1" ht="24.75" customHeight="1">
      <c r="A33" s="14"/>
      <c r="B33" s="15" t="s">
        <v>1</v>
      </c>
      <c r="C33" s="16"/>
      <c r="D33" s="17"/>
      <c r="E33" s="17"/>
      <c r="F33" s="18">
        <f>SUM(F5:F32)</f>
        <v>4453229</v>
      </c>
      <c r="G33" s="18">
        <f>SUM(G5:G32)</f>
        <v>621437</v>
      </c>
      <c r="H33" s="18">
        <f>SUM(H5:H32)</f>
        <v>1563796</v>
      </c>
      <c r="I33" s="18">
        <f>SUM(I5:I32)</f>
        <v>2889433</v>
      </c>
      <c r="J33" s="19"/>
      <c r="K33" s="29"/>
      <c r="L33" s="40"/>
      <c r="M33" s="46"/>
      <c r="N33" s="32"/>
      <c r="O33" s="21"/>
      <c r="P33" s="12"/>
      <c r="Q33" s="12"/>
      <c r="R33" s="12"/>
      <c r="S33" s="12"/>
      <c r="T33" s="12"/>
      <c r="U33" s="12"/>
      <c r="V33" s="12"/>
      <c r="W33" s="12"/>
      <c r="X33" s="12"/>
      <c r="Y33" s="12"/>
      <c r="Z33" s="12"/>
      <c r="AA33" s="12"/>
    </row>
    <row r="34" spans="1:10" ht="6" customHeight="1">
      <c r="A34" s="3"/>
      <c r="B34" s="4"/>
      <c r="C34" s="5"/>
      <c r="D34" s="41"/>
      <c r="E34" s="4"/>
      <c r="F34" s="4"/>
      <c r="G34" s="4"/>
      <c r="H34" s="4"/>
      <c r="I34" s="4"/>
      <c r="J34" s="5"/>
    </row>
    <row r="35" spans="1:7" ht="15.75" hidden="1">
      <c r="A35" s="68" t="s">
        <v>50</v>
      </c>
      <c r="B35" s="68"/>
      <c r="C35" s="68"/>
      <c r="D35" s="68"/>
      <c r="E35" s="68"/>
      <c r="F35" s="68"/>
      <c r="G35" s="68"/>
    </row>
    <row r="36" spans="1:7" ht="15.75" hidden="1">
      <c r="A36" s="69" t="s">
        <v>51</v>
      </c>
      <c r="B36" s="69"/>
      <c r="C36" s="69"/>
      <c r="D36" s="69"/>
      <c r="E36" s="69"/>
      <c r="F36" s="69"/>
      <c r="G36" s="69"/>
    </row>
    <row r="37" spans="1:7" ht="15.75" hidden="1">
      <c r="A37" s="61" t="s">
        <v>52</v>
      </c>
      <c r="B37" s="61"/>
      <c r="C37" s="61"/>
      <c r="D37" s="61"/>
      <c r="E37" s="61"/>
      <c r="F37" s="61"/>
      <c r="G37" s="61"/>
    </row>
    <row r="38" spans="1:27" s="6" customFormat="1" ht="15.75" hidden="1">
      <c r="A38" s="61" t="s">
        <v>53</v>
      </c>
      <c r="B38" s="61"/>
      <c r="C38" s="61"/>
      <c r="D38" s="61"/>
      <c r="E38" s="61"/>
      <c r="F38" s="61"/>
      <c r="G38" s="61"/>
      <c r="J38" s="8"/>
      <c r="K38" s="30"/>
      <c r="L38" s="37"/>
      <c r="M38" s="42"/>
      <c r="N38" s="42"/>
      <c r="O38" s="43"/>
      <c r="P38" s="44"/>
      <c r="Q38" s="44"/>
      <c r="R38" s="44"/>
      <c r="S38" s="44"/>
      <c r="T38" s="44"/>
      <c r="U38" s="44"/>
      <c r="V38" s="44"/>
      <c r="W38" s="44"/>
      <c r="X38" s="44"/>
      <c r="Y38" s="44"/>
      <c r="Z38" s="44"/>
      <c r="AA38" s="44"/>
    </row>
    <row r="39" spans="1:27" s="6" customFormat="1" ht="19.5">
      <c r="A39" s="64" t="s">
        <v>54</v>
      </c>
      <c r="B39" s="64"/>
      <c r="C39" s="64"/>
      <c r="D39" s="7"/>
      <c r="E39" s="65" t="s">
        <v>55</v>
      </c>
      <c r="F39" s="65"/>
      <c r="G39" s="65"/>
      <c r="J39" s="8"/>
      <c r="K39" s="30"/>
      <c r="L39" s="37"/>
      <c r="M39" s="42"/>
      <c r="N39" s="42"/>
      <c r="O39" s="43"/>
      <c r="P39" s="44"/>
      <c r="Q39" s="44"/>
      <c r="R39" s="44"/>
      <c r="S39" s="44"/>
      <c r="T39" s="44"/>
      <c r="U39" s="44"/>
      <c r="V39" s="44"/>
      <c r="W39" s="44"/>
      <c r="X39" s="44"/>
      <c r="Y39" s="44"/>
      <c r="Z39" s="44"/>
      <c r="AA39" s="44"/>
    </row>
  </sheetData>
  <sheetProtection/>
  <autoFilter ref="A4:AA33"/>
  <mergeCells count="23">
    <mergeCell ref="A37:G37"/>
    <mergeCell ref="A38:G38"/>
    <mergeCell ref="A39:C39"/>
    <mergeCell ref="E39:G39"/>
    <mergeCell ref="J3:J4"/>
    <mergeCell ref="K3:K4"/>
    <mergeCell ref="F3:F4"/>
    <mergeCell ref="G3:H3"/>
    <mergeCell ref="I3:I4"/>
    <mergeCell ref="P3:AA3"/>
    <mergeCell ref="A35:G35"/>
    <mergeCell ref="A36:G36"/>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1" manualBreakCount="1">
    <brk id="28"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AM31"/>
  <sheetViews>
    <sheetView view="pageBreakPreview" zoomScaleSheetLayoutView="100" zoomScalePageLayoutView="0" workbookViewId="0" topLeftCell="A1">
      <pane xSplit="3" ySplit="4" topLeftCell="D22" activePane="bottomRight" state="frozen"/>
      <selection pane="topLeft" activeCell="A1" sqref="A1"/>
      <selection pane="topRight" activeCell="D1" sqref="D1"/>
      <selection pane="bottomLeft" activeCell="A5" sqref="A5"/>
      <selection pane="bottomRight" activeCell="B17" sqref="B1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customWidth="1"/>
    <col min="17" max="17" width="10.50390625" style="44" customWidth="1"/>
    <col min="18" max="18" width="9.00390625" style="44" customWidth="1"/>
    <col min="19" max="21" width="10.50390625" style="44" customWidth="1"/>
    <col min="22" max="24" width="9.00390625" style="44" customWidth="1"/>
    <col min="25" max="25" width="10.50390625" style="44" customWidth="1"/>
    <col min="26" max="26" width="11.625" style="44" customWidth="1"/>
    <col min="27" max="27" width="9.375" style="44" bestFit="1" customWidth="1"/>
    <col min="28" max="29" width="9.375" style="37" bestFit="1" customWidth="1"/>
    <col min="30"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116</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2" t="s">
        <v>3</v>
      </c>
      <c r="C3" s="62" t="s">
        <v>30</v>
      </c>
      <c r="D3" s="62" t="s">
        <v>4</v>
      </c>
      <c r="E3" s="62" t="s">
        <v>5</v>
      </c>
      <c r="F3" s="62" t="s">
        <v>6</v>
      </c>
      <c r="G3" s="62" t="s">
        <v>0</v>
      </c>
      <c r="H3" s="62"/>
      <c r="I3" s="62" t="s">
        <v>7</v>
      </c>
      <c r="J3" s="62" t="s">
        <v>11</v>
      </c>
      <c r="K3" s="63" t="s">
        <v>12</v>
      </c>
      <c r="L3" s="62" t="s">
        <v>8</v>
      </c>
      <c r="M3" s="70" t="s">
        <v>13</v>
      </c>
      <c r="N3" s="62" t="s">
        <v>28</v>
      </c>
      <c r="O3" s="62" t="s">
        <v>25</v>
      </c>
      <c r="P3" s="62" t="s">
        <v>26</v>
      </c>
      <c r="Q3" s="62"/>
      <c r="R3" s="62"/>
      <c r="S3" s="62"/>
      <c r="T3" s="62"/>
      <c r="U3" s="62"/>
      <c r="V3" s="62"/>
      <c r="W3" s="62"/>
      <c r="X3" s="62"/>
      <c r="Y3" s="62"/>
      <c r="Z3" s="62"/>
      <c r="AA3" s="62"/>
    </row>
    <row r="4" spans="1:39" s="36" customFormat="1" ht="32.25">
      <c r="A4" s="74"/>
      <c r="B4" s="62"/>
      <c r="C4" s="62"/>
      <c r="D4" s="62"/>
      <c r="E4" s="62"/>
      <c r="F4" s="62"/>
      <c r="G4" s="1" t="s">
        <v>9</v>
      </c>
      <c r="H4" s="1" t="s">
        <v>10</v>
      </c>
      <c r="I4" s="62"/>
      <c r="J4" s="62"/>
      <c r="K4" s="63"/>
      <c r="L4" s="62"/>
      <c r="M4" s="70"/>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P5</f>
        <v>18380</v>
      </c>
      <c r="H5" s="49">
        <f>SUM(P5)</f>
        <v>18380</v>
      </c>
      <c r="I5" s="50">
        <f>F5-H5</f>
        <v>90964</v>
      </c>
      <c r="J5" s="52">
        <v>11101</v>
      </c>
      <c r="K5" s="27"/>
      <c r="L5" s="47"/>
      <c r="M5" s="45" t="s">
        <v>44</v>
      </c>
      <c r="N5" s="31"/>
      <c r="O5" s="20"/>
      <c r="P5" s="11">
        <v>18380</v>
      </c>
      <c r="Q5" s="11"/>
      <c r="R5" s="11"/>
      <c r="S5" s="11"/>
      <c r="T5" s="11"/>
      <c r="U5" s="11"/>
      <c r="V5" s="11"/>
      <c r="W5" s="11"/>
      <c r="X5" s="11"/>
      <c r="Y5" s="11"/>
      <c r="Z5" s="11"/>
      <c r="AA5" s="11"/>
    </row>
    <row r="6" spans="1:27" ht="81">
      <c r="A6" s="48">
        <v>2</v>
      </c>
      <c r="B6" s="47" t="s">
        <v>60</v>
      </c>
      <c r="C6" s="48" t="s">
        <v>58</v>
      </c>
      <c r="D6" s="2" t="s">
        <v>112</v>
      </c>
      <c r="E6" s="47" t="s">
        <v>113</v>
      </c>
      <c r="F6" s="49">
        <v>255706</v>
      </c>
      <c r="G6" s="49">
        <f aca="true" t="shared" si="0" ref="G6:G23">P6</f>
        <v>94432</v>
      </c>
      <c r="H6" s="49">
        <f aca="true" t="shared" si="1" ref="H6:H23">SUM(P6)</f>
        <v>94432</v>
      </c>
      <c r="I6" s="50">
        <f aca="true" t="shared" si="2" ref="I6:I23">F6-H6</f>
        <v>161274</v>
      </c>
      <c r="J6" s="53" t="s">
        <v>59</v>
      </c>
      <c r="K6" s="27"/>
      <c r="L6" s="47"/>
      <c r="M6" s="45" t="s">
        <v>46</v>
      </c>
      <c r="N6" s="31"/>
      <c r="O6" s="20"/>
      <c r="P6" s="11">
        <v>94432</v>
      </c>
      <c r="Q6" s="11"/>
      <c r="R6" s="11"/>
      <c r="S6" s="11"/>
      <c r="T6" s="11"/>
      <c r="U6" s="11"/>
      <c r="V6" s="11"/>
      <c r="W6" s="11"/>
      <c r="X6" s="11"/>
      <c r="Y6" s="11"/>
      <c r="Z6" s="11"/>
      <c r="AA6" s="11"/>
    </row>
    <row r="7" spans="1:27" ht="32.25">
      <c r="A7" s="48">
        <v>3</v>
      </c>
      <c r="B7" s="47"/>
      <c r="C7" s="48" t="s">
        <v>114</v>
      </c>
      <c r="D7" s="2" t="s">
        <v>115</v>
      </c>
      <c r="E7" s="47"/>
      <c r="F7" s="49">
        <v>9269</v>
      </c>
      <c r="G7" s="49">
        <f t="shared" si="0"/>
        <v>0</v>
      </c>
      <c r="H7" s="49">
        <f t="shared" si="1"/>
        <v>0</v>
      </c>
      <c r="I7" s="50">
        <f t="shared" si="2"/>
        <v>9269</v>
      </c>
      <c r="J7" s="53"/>
      <c r="K7" s="27"/>
      <c r="L7" s="47"/>
      <c r="M7" s="45" t="s">
        <v>57</v>
      </c>
      <c r="N7" s="31"/>
      <c r="O7" s="20"/>
      <c r="P7" s="11"/>
      <c r="Q7" s="11"/>
      <c r="R7" s="11"/>
      <c r="S7" s="11"/>
      <c r="T7" s="11"/>
      <c r="U7" s="11"/>
      <c r="V7" s="11"/>
      <c r="W7" s="11"/>
      <c r="X7" s="11"/>
      <c r="Y7" s="11"/>
      <c r="Z7" s="11"/>
      <c r="AA7" s="11"/>
    </row>
    <row r="8" spans="1:27" ht="307.5">
      <c r="A8" s="48">
        <v>4</v>
      </c>
      <c r="B8" s="47" t="s">
        <v>69</v>
      </c>
      <c r="C8" s="48" t="s">
        <v>66</v>
      </c>
      <c r="D8" s="2" t="s">
        <v>67</v>
      </c>
      <c r="E8" s="47" t="s">
        <v>68</v>
      </c>
      <c r="F8" s="49">
        <v>233415</v>
      </c>
      <c r="G8" s="49">
        <f t="shared" si="0"/>
        <v>7443</v>
      </c>
      <c r="H8" s="49">
        <f t="shared" si="1"/>
        <v>7443</v>
      </c>
      <c r="I8" s="50">
        <f t="shared" si="2"/>
        <v>225972</v>
      </c>
      <c r="J8" s="54">
        <v>1110731</v>
      </c>
      <c r="K8" s="27"/>
      <c r="L8" s="47"/>
      <c r="M8" s="45" t="s">
        <v>45</v>
      </c>
      <c r="N8" s="31"/>
      <c r="O8" s="20"/>
      <c r="P8" s="11">
        <v>7443</v>
      </c>
      <c r="Q8" s="11"/>
      <c r="R8" s="11"/>
      <c r="S8" s="11"/>
      <c r="T8" s="11"/>
      <c r="U8" s="11"/>
      <c r="V8" s="11"/>
      <c r="W8" s="11"/>
      <c r="X8" s="11"/>
      <c r="Y8" s="11"/>
      <c r="Z8" s="11"/>
      <c r="AA8" s="11"/>
    </row>
    <row r="9" spans="1:27" ht="356.25">
      <c r="A9" s="48">
        <v>5</v>
      </c>
      <c r="B9" s="47" t="s">
        <v>73</v>
      </c>
      <c r="C9" s="48" t="s">
        <v>70</v>
      </c>
      <c r="D9" s="2" t="s">
        <v>71</v>
      </c>
      <c r="E9" s="47" t="s">
        <v>72</v>
      </c>
      <c r="F9" s="49">
        <v>10000</v>
      </c>
      <c r="G9" s="49">
        <f t="shared" si="0"/>
        <v>0</v>
      </c>
      <c r="H9" s="49">
        <f t="shared" si="1"/>
        <v>0</v>
      </c>
      <c r="I9" s="50">
        <f t="shared" si="2"/>
        <v>10000</v>
      </c>
      <c r="J9" s="53"/>
      <c r="K9" s="27"/>
      <c r="L9" s="47"/>
      <c r="M9" s="45" t="s">
        <v>46</v>
      </c>
      <c r="N9" s="31"/>
      <c r="O9" s="20"/>
      <c r="P9" s="11"/>
      <c r="Q9" s="11"/>
      <c r="R9" s="11"/>
      <c r="S9" s="11"/>
      <c r="T9" s="11"/>
      <c r="U9" s="11"/>
      <c r="V9" s="11"/>
      <c r="W9" s="11"/>
      <c r="X9" s="11"/>
      <c r="Y9" s="11"/>
      <c r="Z9" s="11"/>
      <c r="AA9" s="11"/>
    </row>
    <row r="10" spans="1:27" ht="145.5">
      <c r="A10" s="48">
        <v>6</v>
      </c>
      <c r="B10" s="23" t="s">
        <v>104</v>
      </c>
      <c r="C10" s="48" t="s">
        <v>101</v>
      </c>
      <c r="D10" s="2" t="s">
        <v>102</v>
      </c>
      <c r="E10" s="23" t="s">
        <v>103</v>
      </c>
      <c r="F10" s="49">
        <v>2907</v>
      </c>
      <c r="G10" s="49">
        <f t="shared" si="0"/>
        <v>2907</v>
      </c>
      <c r="H10" s="49">
        <f t="shared" si="1"/>
        <v>2907</v>
      </c>
      <c r="I10" s="50">
        <f t="shared" si="2"/>
        <v>0</v>
      </c>
      <c r="J10" s="54">
        <v>1100731</v>
      </c>
      <c r="K10" s="27"/>
      <c r="L10" s="47" t="s">
        <v>137</v>
      </c>
      <c r="M10" s="45" t="s">
        <v>46</v>
      </c>
      <c r="N10" s="31"/>
      <c r="O10" s="20"/>
      <c r="P10" s="11">
        <v>2907</v>
      </c>
      <c r="Q10" s="11"/>
      <c r="R10" s="11"/>
      <c r="S10" s="11"/>
      <c r="T10" s="11"/>
      <c r="U10" s="11"/>
      <c r="V10" s="11"/>
      <c r="W10" s="11"/>
      <c r="X10" s="11"/>
      <c r="Y10" s="11"/>
      <c r="Z10" s="11"/>
      <c r="AA10" s="11"/>
    </row>
    <row r="11" spans="1:27" ht="210">
      <c r="A11" s="48">
        <v>7</v>
      </c>
      <c r="B11" s="47" t="s">
        <v>96</v>
      </c>
      <c r="C11" s="48" t="s">
        <v>93</v>
      </c>
      <c r="D11" s="2" t="s">
        <v>94</v>
      </c>
      <c r="E11" s="47" t="s">
        <v>95</v>
      </c>
      <c r="F11" s="49">
        <v>33083</v>
      </c>
      <c r="G11" s="49">
        <f t="shared" si="0"/>
        <v>9925</v>
      </c>
      <c r="H11" s="49">
        <f t="shared" si="1"/>
        <v>9925</v>
      </c>
      <c r="I11" s="50">
        <f t="shared" si="2"/>
        <v>23158</v>
      </c>
      <c r="J11" s="54">
        <v>1110731</v>
      </c>
      <c r="K11" s="27"/>
      <c r="L11" s="47"/>
      <c r="M11" s="45" t="s">
        <v>46</v>
      </c>
      <c r="N11" s="31"/>
      <c r="O11" s="20"/>
      <c r="P11" s="11">
        <v>9925</v>
      </c>
      <c r="Q11" s="11"/>
      <c r="R11" s="11"/>
      <c r="S11" s="11"/>
      <c r="T11" s="11"/>
      <c r="U11" s="11"/>
      <c r="V11" s="11"/>
      <c r="W11" s="11"/>
      <c r="X11" s="11"/>
      <c r="Y11" s="11"/>
      <c r="Z11" s="11"/>
      <c r="AA11" s="11"/>
    </row>
    <row r="12" spans="1:27" ht="145.5">
      <c r="A12" s="48">
        <v>8</v>
      </c>
      <c r="B12" s="47" t="s">
        <v>85</v>
      </c>
      <c r="C12" s="48" t="s">
        <v>82</v>
      </c>
      <c r="D12" s="2" t="s">
        <v>83</v>
      </c>
      <c r="E12" s="47" t="s">
        <v>84</v>
      </c>
      <c r="F12" s="49">
        <v>37612</v>
      </c>
      <c r="G12" s="49">
        <f t="shared" si="0"/>
        <v>0</v>
      </c>
      <c r="H12" s="49">
        <f t="shared" si="1"/>
        <v>0</v>
      </c>
      <c r="I12" s="50">
        <f t="shared" si="2"/>
        <v>37612</v>
      </c>
      <c r="J12" s="54">
        <v>1110731</v>
      </c>
      <c r="K12" s="27"/>
      <c r="L12" s="47"/>
      <c r="M12" s="45" t="s">
        <v>47</v>
      </c>
      <c r="N12" s="31"/>
      <c r="O12" s="20"/>
      <c r="P12" s="11"/>
      <c r="Q12" s="11"/>
      <c r="R12" s="11"/>
      <c r="S12" s="11"/>
      <c r="T12" s="11"/>
      <c r="U12" s="11"/>
      <c r="V12" s="11"/>
      <c r="W12" s="11"/>
      <c r="X12" s="11"/>
      <c r="Y12" s="11"/>
      <c r="Z12" s="11"/>
      <c r="AA12" s="11"/>
    </row>
    <row r="13" spans="1:27" ht="177.75">
      <c r="A13" s="48">
        <v>9</v>
      </c>
      <c r="B13" s="47" t="s">
        <v>132</v>
      </c>
      <c r="C13" s="48" t="s">
        <v>130</v>
      </c>
      <c r="D13" s="2" t="s">
        <v>131</v>
      </c>
      <c r="E13" s="47" t="s">
        <v>133</v>
      </c>
      <c r="F13" s="49">
        <f>65000+195950</f>
        <v>260950</v>
      </c>
      <c r="G13" s="49">
        <f>P13</f>
        <v>236026</v>
      </c>
      <c r="H13" s="49">
        <f>SUM(P13)</f>
        <v>236026</v>
      </c>
      <c r="I13" s="50">
        <f>F13-H13</f>
        <v>24924</v>
      </c>
      <c r="J13" s="54">
        <v>1110731</v>
      </c>
      <c r="K13" s="27"/>
      <c r="L13" s="47"/>
      <c r="M13" s="45" t="s">
        <v>46</v>
      </c>
      <c r="N13" s="31"/>
      <c r="O13" s="20"/>
      <c r="P13" s="11">
        <v>236026</v>
      </c>
      <c r="Q13" s="11"/>
      <c r="R13" s="11"/>
      <c r="S13" s="11"/>
      <c r="T13" s="11"/>
      <c r="U13" s="11"/>
      <c r="V13" s="11"/>
      <c r="W13" s="11"/>
      <c r="X13" s="11"/>
      <c r="Y13" s="11"/>
      <c r="Z13" s="11"/>
      <c r="AA13" s="11"/>
    </row>
    <row r="14" spans="1:27" ht="258.75">
      <c r="A14" s="48">
        <v>10</v>
      </c>
      <c r="B14" s="47" t="s">
        <v>65</v>
      </c>
      <c r="C14" s="48" t="s">
        <v>62</v>
      </c>
      <c r="D14" s="2" t="s">
        <v>63</v>
      </c>
      <c r="E14" s="47" t="s">
        <v>64</v>
      </c>
      <c r="F14" s="49">
        <v>18829</v>
      </c>
      <c r="G14" s="49">
        <f t="shared" si="0"/>
        <v>0</v>
      </c>
      <c r="H14" s="49">
        <f t="shared" si="1"/>
        <v>0</v>
      </c>
      <c r="I14" s="50">
        <f t="shared" si="2"/>
        <v>18829</v>
      </c>
      <c r="J14" s="54">
        <v>1110710</v>
      </c>
      <c r="K14" s="27"/>
      <c r="L14" s="47"/>
      <c r="M14" s="45" t="s">
        <v>43</v>
      </c>
      <c r="N14" s="31"/>
      <c r="O14" s="20"/>
      <c r="P14" s="11"/>
      <c r="Q14" s="11"/>
      <c r="R14" s="11"/>
      <c r="S14" s="11"/>
      <c r="T14" s="11"/>
      <c r="U14" s="11"/>
      <c r="V14" s="11"/>
      <c r="W14" s="11"/>
      <c r="X14" s="11"/>
      <c r="Y14" s="11"/>
      <c r="Z14" s="11"/>
      <c r="AA14" s="11"/>
    </row>
    <row r="15" spans="1:27" ht="96.75">
      <c r="A15" s="48">
        <v>11</v>
      </c>
      <c r="B15" s="47" t="s">
        <v>81</v>
      </c>
      <c r="C15" s="48" t="s">
        <v>78</v>
      </c>
      <c r="D15" s="2" t="s">
        <v>80</v>
      </c>
      <c r="E15" s="47" t="s">
        <v>79</v>
      </c>
      <c r="F15" s="49">
        <v>21081</v>
      </c>
      <c r="G15" s="49">
        <f t="shared" si="0"/>
        <v>0</v>
      </c>
      <c r="H15" s="49">
        <f t="shared" si="1"/>
        <v>0</v>
      </c>
      <c r="I15" s="50">
        <f t="shared" si="2"/>
        <v>21081</v>
      </c>
      <c r="J15" s="52">
        <v>1110731</v>
      </c>
      <c r="K15" s="27"/>
      <c r="L15" s="47"/>
      <c r="M15" s="45" t="s">
        <v>43</v>
      </c>
      <c r="N15" s="31"/>
      <c r="O15" s="20"/>
      <c r="P15" s="11"/>
      <c r="Q15" s="11"/>
      <c r="R15" s="11"/>
      <c r="S15" s="11"/>
      <c r="T15" s="11"/>
      <c r="U15" s="11"/>
      <c r="V15" s="11"/>
      <c r="W15" s="11"/>
      <c r="X15" s="11"/>
      <c r="Y15" s="11"/>
      <c r="Z15" s="11"/>
      <c r="AA15" s="11"/>
    </row>
    <row r="16" spans="1:27" ht="177.75">
      <c r="A16" s="48">
        <v>12</v>
      </c>
      <c r="B16" s="47" t="s">
        <v>77</v>
      </c>
      <c r="C16" s="48" t="s">
        <v>74</v>
      </c>
      <c r="D16" s="2" t="s">
        <v>75</v>
      </c>
      <c r="E16" s="47" t="s">
        <v>76</v>
      </c>
      <c r="F16" s="49">
        <v>4411</v>
      </c>
      <c r="G16" s="49">
        <f t="shared" si="0"/>
        <v>4411</v>
      </c>
      <c r="H16" s="49">
        <f t="shared" si="1"/>
        <v>4411</v>
      </c>
      <c r="I16" s="50">
        <f t="shared" si="2"/>
        <v>0</v>
      </c>
      <c r="J16" s="52">
        <v>1110731</v>
      </c>
      <c r="K16" s="27"/>
      <c r="L16" s="47"/>
      <c r="M16" s="45" t="s">
        <v>46</v>
      </c>
      <c r="N16" s="31"/>
      <c r="O16" s="20"/>
      <c r="P16" s="11">
        <v>4411</v>
      </c>
      <c r="Q16" s="11"/>
      <c r="R16" s="11"/>
      <c r="S16" s="11"/>
      <c r="T16" s="11"/>
      <c r="U16" s="11"/>
      <c r="V16" s="11"/>
      <c r="W16" s="11"/>
      <c r="X16" s="11"/>
      <c r="Y16" s="11"/>
      <c r="Z16" s="11"/>
      <c r="AA16" s="11"/>
    </row>
    <row r="17" spans="1:27" ht="64.5">
      <c r="A17" s="48">
        <v>13</v>
      </c>
      <c r="B17" s="47"/>
      <c r="C17" s="48" t="s">
        <v>86</v>
      </c>
      <c r="D17" s="2" t="s">
        <v>88</v>
      </c>
      <c r="E17" s="47" t="s">
        <v>87</v>
      </c>
      <c r="F17" s="49">
        <v>120000</v>
      </c>
      <c r="G17" s="49">
        <f t="shared" si="0"/>
        <v>0</v>
      </c>
      <c r="H17" s="49">
        <f t="shared" si="1"/>
        <v>0</v>
      </c>
      <c r="I17" s="50">
        <f t="shared" si="2"/>
        <v>120000</v>
      </c>
      <c r="J17" s="52">
        <v>1110731</v>
      </c>
      <c r="K17" s="27"/>
      <c r="L17" s="47"/>
      <c r="M17" s="45" t="s">
        <v>46</v>
      </c>
      <c r="N17" s="31"/>
      <c r="O17" s="20"/>
      <c r="P17" s="11"/>
      <c r="Q17" s="11"/>
      <c r="R17" s="11"/>
      <c r="S17" s="11"/>
      <c r="T17" s="11"/>
      <c r="U17" s="11"/>
      <c r="V17" s="11"/>
      <c r="W17" s="11"/>
      <c r="X17" s="11"/>
      <c r="Y17" s="11"/>
      <c r="Z17" s="11"/>
      <c r="AA17" s="11"/>
    </row>
    <row r="18" spans="1:39" ht="48">
      <c r="A18" s="48">
        <v>14</v>
      </c>
      <c r="B18" s="47" t="s">
        <v>98</v>
      </c>
      <c r="C18" s="48" t="s">
        <v>97</v>
      </c>
      <c r="D18" s="2" t="s">
        <v>99</v>
      </c>
      <c r="E18" s="47" t="s">
        <v>100</v>
      </c>
      <c r="F18" s="49">
        <f>SUM(AB18:AM18)</f>
        <v>591430</v>
      </c>
      <c r="G18" s="49">
        <f t="shared" si="0"/>
        <v>553151</v>
      </c>
      <c r="H18" s="49">
        <f t="shared" si="1"/>
        <v>553151</v>
      </c>
      <c r="I18" s="50">
        <f t="shared" si="2"/>
        <v>38279</v>
      </c>
      <c r="J18" s="13">
        <v>11112</v>
      </c>
      <c r="K18" s="27"/>
      <c r="L18" s="23"/>
      <c r="M18" s="45" t="s">
        <v>48</v>
      </c>
      <c r="N18" s="9"/>
      <c r="O18" s="20"/>
      <c r="P18" s="11">
        <v>553151</v>
      </c>
      <c r="Q18" s="11"/>
      <c r="R18" s="11"/>
      <c r="S18" s="11"/>
      <c r="T18" s="11"/>
      <c r="U18" s="11"/>
      <c r="V18" s="11"/>
      <c r="W18" s="11"/>
      <c r="X18" s="11"/>
      <c r="Y18" s="11"/>
      <c r="Z18" s="11"/>
      <c r="AA18" s="11"/>
      <c r="AB18" s="44">
        <v>295715</v>
      </c>
      <c r="AC18" s="44">
        <v>295715</v>
      </c>
      <c r="AD18" s="44"/>
      <c r="AE18" s="44"/>
      <c r="AF18" s="44"/>
      <c r="AG18" s="44"/>
      <c r="AH18" s="44"/>
      <c r="AI18" s="44"/>
      <c r="AJ18" s="44"/>
      <c r="AK18" s="44"/>
      <c r="AL18" s="44"/>
      <c r="AM18" s="44"/>
    </row>
    <row r="19" spans="1:39" ht="48">
      <c r="A19" s="48">
        <v>15</v>
      </c>
      <c r="B19" s="58" t="s">
        <v>120</v>
      </c>
      <c r="C19" s="48" t="s">
        <v>117</v>
      </c>
      <c r="D19" s="2" t="s">
        <v>118</v>
      </c>
      <c r="E19" s="47" t="s">
        <v>119</v>
      </c>
      <c r="F19" s="49">
        <f>SUM(AB19:AM19)</f>
        <v>200000</v>
      </c>
      <c r="G19" s="49">
        <f>P19</f>
        <v>0</v>
      </c>
      <c r="H19" s="49">
        <f>SUM(P19)</f>
        <v>0</v>
      </c>
      <c r="I19" s="50">
        <f>F19-H19</f>
        <v>200000</v>
      </c>
      <c r="J19" s="13">
        <v>11112</v>
      </c>
      <c r="K19" s="27"/>
      <c r="L19" s="23"/>
      <c r="M19" s="45" t="s">
        <v>48</v>
      </c>
      <c r="N19" s="9"/>
      <c r="O19" s="20"/>
      <c r="P19" s="11"/>
      <c r="Q19" s="11"/>
      <c r="R19" s="11"/>
      <c r="S19" s="11"/>
      <c r="T19" s="11"/>
      <c r="U19" s="11"/>
      <c r="V19" s="11"/>
      <c r="W19" s="11"/>
      <c r="X19" s="11"/>
      <c r="Y19" s="11"/>
      <c r="Z19" s="11"/>
      <c r="AA19" s="11"/>
      <c r="AB19" s="44"/>
      <c r="AC19" s="44">
        <v>200000</v>
      </c>
      <c r="AD19" s="44"/>
      <c r="AE19" s="44"/>
      <c r="AF19" s="44"/>
      <c r="AG19" s="44"/>
      <c r="AH19" s="44"/>
      <c r="AI19" s="44"/>
      <c r="AJ19" s="44"/>
      <c r="AK19" s="44"/>
      <c r="AL19" s="44"/>
      <c r="AM19" s="44"/>
    </row>
    <row r="20" spans="1:39" ht="81">
      <c r="A20" s="48">
        <v>16</v>
      </c>
      <c r="B20" s="55" t="s">
        <v>111</v>
      </c>
      <c r="C20" s="48" t="s">
        <v>92</v>
      </c>
      <c r="D20" s="2" t="s">
        <v>109</v>
      </c>
      <c r="E20" s="47" t="s">
        <v>110</v>
      </c>
      <c r="F20" s="49">
        <v>4240</v>
      </c>
      <c r="G20" s="49">
        <f t="shared" si="0"/>
        <v>0</v>
      </c>
      <c r="H20" s="49">
        <f t="shared" si="1"/>
        <v>0</v>
      </c>
      <c r="I20" s="50">
        <f t="shared" si="2"/>
        <v>4240</v>
      </c>
      <c r="J20" s="13">
        <v>11012</v>
      </c>
      <c r="K20" s="27"/>
      <c r="L20" s="47"/>
      <c r="M20" s="45" t="s">
        <v>56</v>
      </c>
      <c r="N20" s="9"/>
      <c r="O20" s="20"/>
      <c r="P20" s="11"/>
      <c r="Q20" s="11"/>
      <c r="R20" s="11"/>
      <c r="S20" s="11"/>
      <c r="T20" s="11"/>
      <c r="U20" s="11"/>
      <c r="V20" s="11"/>
      <c r="W20" s="11"/>
      <c r="X20" s="11"/>
      <c r="Y20" s="11"/>
      <c r="Z20" s="11"/>
      <c r="AA20" s="11"/>
      <c r="AB20" s="44"/>
      <c r="AC20" s="44"/>
      <c r="AD20" s="44"/>
      <c r="AE20" s="44"/>
      <c r="AF20" s="44"/>
      <c r="AG20" s="44"/>
      <c r="AH20" s="44"/>
      <c r="AI20" s="44"/>
      <c r="AJ20" s="44"/>
      <c r="AK20" s="44"/>
      <c r="AL20" s="44"/>
      <c r="AM20" s="44"/>
    </row>
    <row r="21" spans="1:39" ht="81">
      <c r="A21" s="48">
        <v>17</v>
      </c>
      <c r="B21" s="58" t="s">
        <v>124</v>
      </c>
      <c r="C21" s="48" t="s">
        <v>121</v>
      </c>
      <c r="D21" s="2" t="s">
        <v>122</v>
      </c>
      <c r="E21" s="47" t="s">
        <v>123</v>
      </c>
      <c r="F21" s="49">
        <v>594000</v>
      </c>
      <c r="G21" s="49">
        <f>P21</f>
        <v>0</v>
      </c>
      <c r="H21" s="49">
        <f>SUM(P21)</f>
        <v>0</v>
      </c>
      <c r="I21" s="50">
        <f>F21-H21</f>
        <v>594000</v>
      </c>
      <c r="J21" s="13">
        <v>11112</v>
      </c>
      <c r="K21" s="27"/>
      <c r="L21" s="23"/>
      <c r="M21" s="45" t="s">
        <v>56</v>
      </c>
      <c r="N21" s="9"/>
      <c r="O21" s="20"/>
      <c r="P21" s="11"/>
      <c r="Q21" s="11"/>
      <c r="R21" s="11"/>
      <c r="S21" s="11"/>
      <c r="T21" s="11"/>
      <c r="U21" s="11"/>
      <c r="V21" s="11"/>
      <c r="W21" s="11"/>
      <c r="X21" s="11"/>
      <c r="Y21" s="11"/>
      <c r="Z21" s="11"/>
      <c r="AA21" s="11"/>
      <c r="AB21" s="44"/>
      <c r="AC21" s="44"/>
      <c r="AD21" s="44"/>
      <c r="AE21" s="44"/>
      <c r="AF21" s="44"/>
      <c r="AG21" s="44"/>
      <c r="AH21" s="44"/>
      <c r="AI21" s="44"/>
      <c r="AJ21" s="44"/>
      <c r="AK21" s="44"/>
      <c r="AL21" s="44"/>
      <c r="AM21" s="44"/>
    </row>
    <row r="22" spans="1:39" ht="113.25">
      <c r="A22" s="48">
        <v>18</v>
      </c>
      <c r="B22" s="58" t="s">
        <v>136</v>
      </c>
      <c r="C22" s="48" t="s">
        <v>121</v>
      </c>
      <c r="D22" s="2" t="s">
        <v>134</v>
      </c>
      <c r="E22" s="58" t="s">
        <v>135</v>
      </c>
      <c r="F22" s="49">
        <v>495834</v>
      </c>
      <c r="G22" s="49">
        <f>P22</f>
        <v>0</v>
      </c>
      <c r="H22" s="49">
        <f>SUM(P22)</f>
        <v>0</v>
      </c>
      <c r="I22" s="50">
        <f>F22-H22</f>
        <v>495834</v>
      </c>
      <c r="J22" s="13">
        <v>11112</v>
      </c>
      <c r="K22" s="27"/>
      <c r="L22" s="23"/>
      <c r="M22" s="45" t="s">
        <v>56</v>
      </c>
      <c r="N22" s="9"/>
      <c r="O22" s="20"/>
      <c r="P22" s="11"/>
      <c r="Q22" s="11"/>
      <c r="R22" s="11"/>
      <c r="S22" s="11"/>
      <c r="T22" s="11"/>
      <c r="U22" s="11"/>
      <c r="V22" s="11"/>
      <c r="W22" s="11"/>
      <c r="X22" s="11"/>
      <c r="Y22" s="11"/>
      <c r="Z22" s="11"/>
      <c r="AA22" s="11"/>
      <c r="AB22" s="44"/>
      <c r="AC22" s="44"/>
      <c r="AD22" s="44"/>
      <c r="AE22" s="44"/>
      <c r="AF22" s="44"/>
      <c r="AG22" s="44"/>
      <c r="AH22" s="44"/>
      <c r="AI22" s="44"/>
      <c r="AJ22" s="44"/>
      <c r="AK22" s="44"/>
      <c r="AL22" s="44"/>
      <c r="AM22" s="44"/>
    </row>
    <row r="23" spans="1:27" s="39" customFormat="1" ht="145.5">
      <c r="A23" s="48">
        <v>19</v>
      </c>
      <c r="B23" s="59" t="s">
        <v>108</v>
      </c>
      <c r="C23" s="22" t="s">
        <v>105</v>
      </c>
      <c r="D23" s="23" t="s">
        <v>106</v>
      </c>
      <c r="E23" s="56" t="s">
        <v>107</v>
      </c>
      <c r="F23" s="51">
        <v>123423</v>
      </c>
      <c r="G23" s="49">
        <f t="shared" si="0"/>
        <v>2451</v>
      </c>
      <c r="H23" s="49">
        <f t="shared" si="1"/>
        <v>2451</v>
      </c>
      <c r="I23" s="50">
        <f t="shared" si="2"/>
        <v>120972</v>
      </c>
      <c r="J23" s="52">
        <v>1110731</v>
      </c>
      <c r="K23" s="28"/>
      <c r="L23" s="47"/>
      <c r="M23" s="38" t="s">
        <v>49</v>
      </c>
      <c r="N23" s="24"/>
      <c r="O23" s="25"/>
      <c r="P23" s="26">
        <v>2451</v>
      </c>
      <c r="Q23" s="26"/>
      <c r="R23" s="26"/>
      <c r="S23" s="26"/>
      <c r="T23" s="26"/>
      <c r="U23" s="26"/>
      <c r="V23" s="26"/>
      <c r="W23" s="26"/>
      <c r="X23" s="26"/>
      <c r="Y23" s="26"/>
      <c r="Z23" s="26"/>
      <c r="AA23" s="26"/>
    </row>
    <row r="24" spans="1:27" s="39" customFormat="1" ht="81">
      <c r="A24" s="48">
        <v>20</v>
      </c>
      <c r="B24" s="57" t="s">
        <v>127</v>
      </c>
      <c r="C24" s="22" t="s">
        <v>125</v>
      </c>
      <c r="D24" s="23" t="s">
        <v>128</v>
      </c>
      <c r="E24" s="56" t="s">
        <v>129</v>
      </c>
      <c r="F24" s="51">
        <v>13233</v>
      </c>
      <c r="G24" s="49">
        <f>P24</f>
        <v>13233</v>
      </c>
      <c r="H24" s="49">
        <f>SUM(P24)</f>
        <v>13233</v>
      </c>
      <c r="I24" s="50">
        <f>F24-H24</f>
        <v>0</v>
      </c>
      <c r="J24" s="52"/>
      <c r="K24" s="28"/>
      <c r="L24" s="47"/>
      <c r="M24" s="38" t="s">
        <v>126</v>
      </c>
      <c r="N24" s="24"/>
      <c r="O24" s="25"/>
      <c r="P24" s="26">
        <v>13233</v>
      </c>
      <c r="Q24" s="26"/>
      <c r="R24" s="26"/>
      <c r="S24" s="26"/>
      <c r="T24" s="26"/>
      <c r="U24" s="26"/>
      <c r="V24" s="26"/>
      <c r="W24" s="26"/>
      <c r="X24" s="26"/>
      <c r="Y24" s="26"/>
      <c r="Z24" s="26"/>
      <c r="AA24" s="26"/>
    </row>
    <row r="25" spans="1:27" s="36" customFormat="1" ht="24.75" customHeight="1">
      <c r="A25" s="14"/>
      <c r="B25" s="15" t="s">
        <v>1</v>
      </c>
      <c r="C25" s="16"/>
      <c r="D25" s="17"/>
      <c r="E25" s="17"/>
      <c r="F25" s="18">
        <f>SUM(F5:F24)</f>
        <v>3138767</v>
      </c>
      <c r="G25" s="18">
        <f>SUM(G5:G24)</f>
        <v>942359</v>
      </c>
      <c r="H25" s="18">
        <f>SUM(H5:H24)</f>
        <v>942359</v>
      </c>
      <c r="I25" s="18">
        <f>SUM(I5:I24)</f>
        <v>2196408</v>
      </c>
      <c r="J25" s="19"/>
      <c r="K25" s="29"/>
      <c r="L25" s="40"/>
      <c r="M25" s="46"/>
      <c r="N25" s="32"/>
      <c r="O25" s="21"/>
      <c r="P25" s="12"/>
      <c r="Q25" s="12"/>
      <c r="R25" s="12"/>
      <c r="S25" s="12"/>
      <c r="T25" s="12"/>
      <c r="U25" s="12"/>
      <c r="V25" s="12"/>
      <c r="W25" s="12"/>
      <c r="X25" s="12"/>
      <c r="Y25" s="12"/>
      <c r="Z25" s="12"/>
      <c r="AA25" s="12"/>
    </row>
    <row r="26" spans="1:10" ht="6" customHeight="1">
      <c r="A26" s="3"/>
      <c r="B26" s="4"/>
      <c r="C26" s="5"/>
      <c r="D26" s="41"/>
      <c r="E26" s="4"/>
      <c r="F26" s="4"/>
      <c r="G26" s="4"/>
      <c r="H26" s="4"/>
      <c r="I26" s="4"/>
      <c r="J26" s="5"/>
    </row>
    <row r="27" spans="1:7" ht="15.75" hidden="1">
      <c r="A27" s="68" t="s">
        <v>50</v>
      </c>
      <c r="B27" s="68"/>
      <c r="C27" s="68"/>
      <c r="D27" s="68"/>
      <c r="E27" s="68"/>
      <c r="F27" s="68"/>
      <c r="G27" s="68"/>
    </row>
    <row r="28" spans="1:7" ht="15.75" hidden="1">
      <c r="A28" s="69" t="s">
        <v>51</v>
      </c>
      <c r="B28" s="69"/>
      <c r="C28" s="69"/>
      <c r="D28" s="69"/>
      <c r="E28" s="69"/>
      <c r="F28" s="69"/>
      <c r="G28" s="69"/>
    </row>
    <row r="29" spans="1:7" ht="15.75" hidden="1">
      <c r="A29" s="61" t="s">
        <v>52</v>
      </c>
      <c r="B29" s="61"/>
      <c r="C29" s="61"/>
      <c r="D29" s="61"/>
      <c r="E29" s="61"/>
      <c r="F29" s="61"/>
      <c r="G29" s="61"/>
    </row>
    <row r="30" spans="1:27" s="6" customFormat="1" ht="15.75" hidden="1">
      <c r="A30" s="61" t="s">
        <v>53</v>
      </c>
      <c r="B30" s="61"/>
      <c r="C30" s="61"/>
      <c r="D30" s="61"/>
      <c r="E30" s="61"/>
      <c r="F30" s="61"/>
      <c r="G30" s="61"/>
      <c r="J30" s="8"/>
      <c r="K30" s="30"/>
      <c r="L30" s="37"/>
      <c r="M30" s="42"/>
      <c r="N30" s="42"/>
      <c r="O30" s="43"/>
      <c r="P30" s="44"/>
      <c r="Q30" s="44"/>
      <c r="R30" s="44"/>
      <c r="S30" s="44"/>
      <c r="T30" s="44"/>
      <c r="U30" s="44"/>
      <c r="V30" s="44"/>
      <c r="W30" s="44"/>
      <c r="X30" s="44"/>
      <c r="Y30" s="44"/>
      <c r="Z30" s="44"/>
      <c r="AA30" s="44"/>
    </row>
    <row r="31" spans="1:27" s="6" customFormat="1" ht="19.5">
      <c r="A31" s="64" t="s">
        <v>54</v>
      </c>
      <c r="B31" s="64"/>
      <c r="C31" s="64"/>
      <c r="D31" s="7"/>
      <c r="E31" s="65" t="s">
        <v>55</v>
      </c>
      <c r="F31" s="65"/>
      <c r="G31" s="65"/>
      <c r="J31" s="8"/>
      <c r="K31" s="30"/>
      <c r="L31" s="37"/>
      <c r="M31" s="42"/>
      <c r="N31" s="42"/>
      <c r="O31" s="43"/>
      <c r="P31" s="44"/>
      <c r="Q31" s="44"/>
      <c r="R31" s="44"/>
      <c r="S31" s="44"/>
      <c r="T31" s="44"/>
      <c r="U31" s="44"/>
      <c r="V31" s="44"/>
      <c r="W31" s="44"/>
      <c r="X31" s="44"/>
      <c r="Y31" s="44"/>
      <c r="Z31" s="44"/>
      <c r="AA31" s="44"/>
    </row>
  </sheetData>
  <sheetProtection/>
  <autoFilter ref="A4:AA25"/>
  <mergeCells count="23">
    <mergeCell ref="A31:C31"/>
    <mergeCell ref="E31:G31"/>
    <mergeCell ref="A27:G27"/>
    <mergeCell ref="A28:G28"/>
    <mergeCell ref="A29:G29"/>
    <mergeCell ref="D3:D4"/>
    <mergeCell ref="A30:G30"/>
    <mergeCell ref="A1:L1"/>
    <mergeCell ref="A2:L2"/>
    <mergeCell ref="A3:A4"/>
    <mergeCell ref="B3:B4"/>
    <mergeCell ref="C3:C4"/>
    <mergeCell ref="G3:H3"/>
    <mergeCell ref="I3:I4"/>
    <mergeCell ref="E3:E4"/>
    <mergeCell ref="F3:F4"/>
    <mergeCell ref="K3:K4"/>
    <mergeCell ref="L3:L4"/>
    <mergeCell ref="P3:AA3"/>
    <mergeCell ref="N3:N4"/>
    <mergeCell ref="O3:O4"/>
    <mergeCell ref="J3:J4"/>
    <mergeCell ref="M3:M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1" manualBreakCount="1">
    <brk id="23"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M118"/>
  <sheetViews>
    <sheetView view="pageBreakPreview" zoomScaleSheetLayoutView="100" zoomScalePageLayoutView="0" workbookViewId="0" topLeftCell="A1">
      <pane xSplit="3" ySplit="4" topLeftCell="D63" activePane="bottomRight" state="frozen"/>
      <selection pane="topLeft" activeCell="A1" sqref="A1"/>
      <selection pane="topRight" activeCell="D1" sqref="D1"/>
      <selection pane="bottomLeft" activeCell="A5" sqref="A5"/>
      <selection pane="bottomRight" activeCell="D63" sqref="D63"/>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hidden="1" customWidth="1"/>
    <col min="22" max="22" width="12.875" style="44" hidden="1" customWidth="1"/>
    <col min="23" max="24" width="9.00390625" style="44" hidden="1" customWidth="1"/>
    <col min="25" max="25" width="11.625" style="44" bestFit="1" customWidth="1"/>
    <col min="26" max="26" width="11.625" style="44" customWidth="1"/>
    <col min="27" max="27" width="9.37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438</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2" t="s">
        <v>3</v>
      </c>
      <c r="C3" s="62" t="s">
        <v>30</v>
      </c>
      <c r="D3" s="62" t="s">
        <v>4</v>
      </c>
      <c r="E3" s="62" t="s">
        <v>5</v>
      </c>
      <c r="F3" s="62" t="s">
        <v>6</v>
      </c>
      <c r="G3" s="62" t="s">
        <v>0</v>
      </c>
      <c r="H3" s="62"/>
      <c r="I3" s="62" t="s">
        <v>7</v>
      </c>
      <c r="J3" s="62" t="s">
        <v>11</v>
      </c>
      <c r="K3" s="63" t="s">
        <v>12</v>
      </c>
      <c r="L3" s="62" t="s">
        <v>8</v>
      </c>
      <c r="M3" s="70" t="s">
        <v>13</v>
      </c>
      <c r="N3" s="62" t="s">
        <v>28</v>
      </c>
      <c r="O3" s="62" t="s">
        <v>25</v>
      </c>
      <c r="P3" s="62" t="s">
        <v>26</v>
      </c>
      <c r="Q3" s="62"/>
      <c r="R3" s="62"/>
      <c r="S3" s="62"/>
      <c r="T3" s="62"/>
      <c r="U3" s="62"/>
      <c r="V3" s="62"/>
      <c r="W3" s="62"/>
      <c r="X3" s="62"/>
      <c r="Y3" s="62"/>
      <c r="Z3" s="62"/>
      <c r="AA3" s="62"/>
    </row>
    <row r="4" spans="1:39" s="36" customFormat="1" ht="32.25">
      <c r="A4" s="74"/>
      <c r="B4" s="62"/>
      <c r="C4" s="62"/>
      <c r="D4" s="62"/>
      <c r="E4" s="62"/>
      <c r="F4" s="62"/>
      <c r="G4" s="1" t="s">
        <v>9</v>
      </c>
      <c r="H4" s="1" t="s">
        <v>10</v>
      </c>
      <c r="I4" s="62"/>
      <c r="J4" s="62"/>
      <c r="K4" s="63"/>
      <c r="L4" s="62"/>
      <c r="M4" s="70"/>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Y5</f>
        <v>0</v>
      </c>
      <c r="H5" s="49">
        <f>SUM(P5:Y5)</f>
        <v>109344</v>
      </c>
      <c r="I5" s="50">
        <f>F5-H5</f>
        <v>0</v>
      </c>
      <c r="J5" s="52">
        <v>11101</v>
      </c>
      <c r="K5" s="27">
        <v>44746</v>
      </c>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75">Y6</f>
        <v>0</v>
      </c>
      <c r="H6" s="49">
        <f aca="true" t="shared" si="1" ref="H6:H75">SUM(P6:Y6)</f>
        <v>39880</v>
      </c>
      <c r="I6" s="50">
        <f aca="true" t="shared" si="2" ref="I6:I75">F6-H6</f>
        <v>0</v>
      </c>
      <c r="J6" s="52">
        <v>1110630</v>
      </c>
      <c r="K6" s="27">
        <v>44746</v>
      </c>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0</v>
      </c>
      <c r="H7" s="49">
        <f t="shared" si="1"/>
        <v>111103</v>
      </c>
      <c r="I7" s="50">
        <f t="shared" si="2"/>
        <v>0</v>
      </c>
      <c r="J7" s="52">
        <v>1110630</v>
      </c>
      <c r="K7" s="27">
        <v>44746</v>
      </c>
      <c r="L7" s="47"/>
      <c r="M7" s="45" t="s">
        <v>44</v>
      </c>
      <c r="N7" s="31"/>
      <c r="O7" s="20"/>
      <c r="P7" s="11"/>
      <c r="Q7" s="11"/>
      <c r="R7" s="11"/>
      <c r="S7" s="11"/>
      <c r="T7" s="11"/>
      <c r="U7" s="11">
        <f>120387-90364-6796</f>
        <v>23227</v>
      </c>
      <c r="V7" s="11">
        <v>87876</v>
      </c>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v>44767</v>
      </c>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0</v>
      </c>
      <c r="H9" s="49">
        <f t="shared" si="1"/>
        <v>476217</v>
      </c>
      <c r="I9" s="50">
        <f t="shared" si="2"/>
        <v>0</v>
      </c>
      <c r="J9" s="53" t="s">
        <v>59</v>
      </c>
      <c r="K9" s="27">
        <v>44767</v>
      </c>
      <c r="L9" s="47"/>
      <c r="M9" s="45" t="s">
        <v>46</v>
      </c>
      <c r="N9" s="31"/>
      <c r="O9" s="20"/>
      <c r="P9" s="11"/>
      <c r="Q9" s="11"/>
      <c r="R9" s="11"/>
      <c r="S9" s="11">
        <f>119265-83180</f>
        <v>36085</v>
      </c>
      <c r="T9" s="11">
        <v>115018</v>
      </c>
      <c r="U9" s="11">
        <v>119265</v>
      </c>
      <c r="V9" s="11">
        <v>205849</v>
      </c>
      <c r="W9" s="11"/>
      <c r="X9" s="11"/>
      <c r="Y9" s="11"/>
      <c r="Z9" s="11"/>
      <c r="AA9" s="11"/>
    </row>
    <row r="10" spans="1:27" ht="48">
      <c r="A10" s="48">
        <v>6</v>
      </c>
      <c r="B10" s="47"/>
      <c r="C10" s="48" t="s">
        <v>114</v>
      </c>
      <c r="D10" s="2" t="s">
        <v>257</v>
      </c>
      <c r="E10" s="47"/>
      <c r="F10" s="49">
        <v>9269</v>
      </c>
      <c r="G10" s="49">
        <f t="shared" si="0"/>
        <v>0</v>
      </c>
      <c r="H10" s="49">
        <f t="shared" si="1"/>
        <v>9269</v>
      </c>
      <c r="I10" s="50">
        <f t="shared" si="2"/>
        <v>0</v>
      </c>
      <c r="J10" s="53"/>
      <c r="K10" s="27"/>
      <c r="L10" s="47"/>
      <c r="M10" s="45" t="s">
        <v>57</v>
      </c>
      <c r="N10" s="31"/>
      <c r="O10" s="20"/>
      <c r="P10" s="11"/>
      <c r="Q10" s="11"/>
      <c r="R10" s="11"/>
      <c r="S10" s="11"/>
      <c r="T10" s="11"/>
      <c r="U10" s="11"/>
      <c r="V10" s="11"/>
      <c r="W10" s="11">
        <v>9269</v>
      </c>
      <c r="X10" s="11"/>
      <c r="Y10" s="11"/>
      <c r="Z10" s="11"/>
      <c r="AA10" s="11"/>
    </row>
    <row r="11" spans="1:27" ht="307.5">
      <c r="A11" s="48">
        <v>7</v>
      </c>
      <c r="B11" s="47" t="s">
        <v>69</v>
      </c>
      <c r="C11" s="48" t="s">
        <v>66</v>
      </c>
      <c r="D11" s="2" t="s">
        <v>67</v>
      </c>
      <c r="E11" s="47" t="s">
        <v>68</v>
      </c>
      <c r="F11" s="49">
        <v>233415</v>
      </c>
      <c r="G11" s="49">
        <f t="shared" si="0"/>
        <v>0</v>
      </c>
      <c r="H11" s="49">
        <f t="shared" si="1"/>
        <v>233415</v>
      </c>
      <c r="I11" s="50">
        <f t="shared" si="2"/>
        <v>0</v>
      </c>
      <c r="J11" s="54">
        <v>1110731</v>
      </c>
      <c r="K11" s="27">
        <v>44771</v>
      </c>
      <c r="L11" s="47"/>
      <c r="M11" s="45" t="s">
        <v>45</v>
      </c>
      <c r="N11" s="31"/>
      <c r="O11" s="20"/>
      <c r="P11" s="11">
        <v>7443</v>
      </c>
      <c r="Q11" s="11">
        <v>6616</v>
      </c>
      <c r="R11" s="11"/>
      <c r="S11" s="11">
        <v>51372</v>
      </c>
      <c r="T11" s="11">
        <v>23986</v>
      </c>
      <c r="U11" s="11">
        <v>33543</v>
      </c>
      <c r="V11" s="11">
        <v>21688</v>
      </c>
      <c r="W11" s="11">
        <v>88767</v>
      </c>
      <c r="X11" s="11"/>
      <c r="Y11" s="11"/>
      <c r="Z11" s="11"/>
      <c r="AA11" s="11"/>
    </row>
    <row r="12" spans="1:27" ht="356.25">
      <c r="A12" s="48">
        <v>8</v>
      </c>
      <c r="B12" s="47" t="s">
        <v>73</v>
      </c>
      <c r="C12" s="48" t="s">
        <v>70</v>
      </c>
      <c r="D12" s="2" t="s">
        <v>71</v>
      </c>
      <c r="E12" s="47" t="s">
        <v>72</v>
      </c>
      <c r="F12" s="49">
        <v>10000</v>
      </c>
      <c r="G12" s="49">
        <f t="shared" si="0"/>
        <v>0</v>
      </c>
      <c r="H12" s="49">
        <f t="shared" si="1"/>
        <v>10000</v>
      </c>
      <c r="I12" s="50">
        <f t="shared" si="2"/>
        <v>0</v>
      </c>
      <c r="J12" s="53"/>
      <c r="K12" s="27">
        <v>44740</v>
      </c>
      <c r="L12" s="47"/>
      <c r="M12" s="45" t="s">
        <v>46</v>
      </c>
      <c r="N12" s="31"/>
      <c r="O12" s="20"/>
      <c r="P12" s="11"/>
      <c r="Q12" s="11"/>
      <c r="R12" s="11"/>
      <c r="S12" s="11"/>
      <c r="T12" s="11"/>
      <c r="U12" s="11"/>
      <c r="V12" s="11">
        <v>10000</v>
      </c>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v>44760</v>
      </c>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0</v>
      </c>
      <c r="H14" s="49">
        <f t="shared" si="1"/>
        <v>142992</v>
      </c>
      <c r="I14" s="50">
        <f t="shared" si="2"/>
        <v>0</v>
      </c>
      <c r="J14" s="54">
        <v>1110731</v>
      </c>
      <c r="K14" s="27">
        <v>44760</v>
      </c>
      <c r="L14" s="47"/>
      <c r="M14" s="45" t="s">
        <v>46</v>
      </c>
      <c r="N14" s="31"/>
      <c r="O14" s="20"/>
      <c r="P14" s="11"/>
      <c r="Q14" s="11"/>
      <c r="R14" s="11"/>
      <c r="S14" s="11">
        <v>88308</v>
      </c>
      <c r="T14" s="11">
        <v>18789</v>
      </c>
      <c r="U14" s="11">
        <v>20180</v>
      </c>
      <c r="V14" s="11">
        <v>15715</v>
      </c>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17427</v>
      </c>
      <c r="H16" s="49">
        <f t="shared" si="1"/>
        <v>17427</v>
      </c>
      <c r="I16" s="50">
        <f t="shared" si="2"/>
        <v>20185</v>
      </c>
      <c r="J16" s="54">
        <v>1110731</v>
      </c>
      <c r="K16" s="27"/>
      <c r="L16" s="47"/>
      <c r="M16" s="45" t="s">
        <v>47</v>
      </c>
      <c r="N16" s="31"/>
      <c r="O16" s="20"/>
      <c r="P16" s="11"/>
      <c r="Q16" s="11"/>
      <c r="R16" s="11"/>
      <c r="S16" s="11"/>
      <c r="T16" s="11"/>
      <c r="U16" s="11"/>
      <c r="V16" s="11"/>
      <c r="W16" s="11"/>
      <c r="X16" s="11"/>
      <c r="Y16" s="11">
        <v>17427</v>
      </c>
      <c r="Z16" s="11"/>
      <c r="AA16" s="11"/>
    </row>
    <row r="17" spans="1:27" ht="177.75">
      <c r="A17" s="48">
        <v>13</v>
      </c>
      <c r="B17" s="47" t="s">
        <v>286</v>
      </c>
      <c r="C17" s="48" t="s">
        <v>130</v>
      </c>
      <c r="D17" s="2" t="s">
        <v>131</v>
      </c>
      <c r="E17" s="47" t="s">
        <v>285</v>
      </c>
      <c r="F17" s="49">
        <f>65000+195950+284050</f>
        <v>545000</v>
      </c>
      <c r="G17" s="49">
        <f t="shared" si="0"/>
        <v>0</v>
      </c>
      <c r="H17" s="49">
        <f t="shared" si="1"/>
        <v>545000</v>
      </c>
      <c r="I17" s="50">
        <f t="shared" si="2"/>
        <v>0</v>
      </c>
      <c r="J17" s="54">
        <v>1110731</v>
      </c>
      <c r="K17" s="27">
        <v>44767</v>
      </c>
      <c r="L17" s="47"/>
      <c r="M17" s="45" t="s">
        <v>46</v>
      </c>
      <c r="N17" s="31"/>
      <c r="O17" s="20"/>
      <c r="P17" s="11">
        <v>236026</v>
      </c>
      <c r="Q17" s="11"/>
      <c r="R17" s="11">
        <v>9253</v>
      </c>
      <c r="S17" s="11">
        <v>9253</v>
      </c>
      <c r="T17" s="11">
        <v>201403</v>
      </c>
      <c r="U17" s="11">
        <v>56465</v>
      </c>
      <c r="V17" s="11">
        <v>13846</v>
      </c>
      <c r="W17" s="11">
        <v>9377</v>
      </c>
      <c r="X17" s="11">
        <v>9377</v>
      </c>
      <c r="Y17" s="11"/>
      <c r="Z17" s="11"/>
      <c r="AA17" s="11"/>
    </row>
    <row r="18" spans="1:27" ht="281.25">
      <c r="A18" s="48">
        <v>14</v>
      </c>
      <c r="B18" s="47" t="s">
        <v>363</v>
      </c>
      <c r="C18" s="48" t="s">
        <v>62</v>
      </c>
      <c r="D18" s="2" t="s">
        <v>63</v>
      </c>
      <c r="E18" s="47" t="s">
        <v>64</v>
      </c>
      <c r="F18" s="49">
        <v>18829</v>
      </c>
      <c r="G18" s="49">
        <f t="shared" si="0"/>
        <v>0</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 t="shared" si="0"/>
        <v>0</v>
      </c>
      <c r="H21" s="49">
        <f t="shared" si="1"/>
        <v>750</v>
      </c>
      <c r="I21" s="50">
        <f t="shared" si="2"/>
        <v>0</v>
      </c>
      <c r="J21" s="54"/>
      <c r="K21" s="27">
        <v>44792</v>
      </c>
      <c r="L21" s="47"/>
      <c r="M21" s="45" t="s">
        <v>46</v>
      </c>
      <c r="N21" s="31"/>
      <c r="O21" s="20"/>
      <c r="P21" s="11"/>
      <c r="Q21" s="11"/>
      <c r="R21" s="11"/>
      <c r="S21" s="11"/>
      <c r="T21" s="11"/>
      <c r="U21" s="11"/>
      <c r="V21" s="11">
        <v>750</v>
      </c>
      <c r="W21" s="11"/>
      <c r="X21" s="11"/>
      <c r="Y21" s="11"/>
      <c r="Z21" s="11"/>
      <c r="AA21" s="11"/>
    </row>
    <row r="22" spans="1:27" ht="96.75">
      <c r="A22" s="48">
        <v>18</v>
      </c>
      <c r="B22" s="47" t="s">
        <v>81</v>
      </c>
      <c r="C22" s="48" t="s">
        <v>78</v>
      </c>
      <c r="D22" s="2" t="s">
        <v>80</v>
      </c>
      <c r="E22" s="47" t="s">
        <v>79</v>
      </c>
      <c r="F22" s="49">
        <v>21081</v>
      </c>
      <c r="G22" s="49">
        <f t="shared" si="0"/>
        <v>0</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v>44778</v>
      </c>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0</v>
      </c>
      <c r="H24" s="49">
        <f t="shared" si="1"/>
        <v>30878</v>
      </c>
      <c r="I24" s="50">
        <f t="shared" si="2"/>
        <v>0</v>
      </c>
      <c r="J24" s="52">
        <v>1110731</v>
      </c>
      <c r="K24" s="27">
        <v>44778</v>
      </c>
      <c r="L24" s="47"/>
      <c r="M24" s="45" t="s">
        <v>46</v>
      </c>
      <c r="N24" s="31"/>
      <c r="O24" s="20"/>
      <c r="P24" s="11"/>
      <c r="Q24" s="11"/>
      <c r="R24" s="11">
        <v>4411</v>
      </c>
      <c r="S24" s="11">
        <v>7352</v>
      </c>
      <c r="T24" s="11">
        <v>5882</v>
      </c>
      <c r="U24" s="11">
        <v>7352</v>
      </c>
      <c r="V24" s="11">
        <v>1470</v>
      </c>
      <c r="W24" s="11">
        <v>4411</v>
      </c>
      <c r="X24" s="11"/>
      <c r="Y24" s="11"/>
      <c r="Z24" s="11"/>
      <c r="AA24" s="11"/>
    </row>
    <row r="25" spans="1:27" ht="64.5">
      <c r="A25" s="48">
        <v>21</v>
      </c>
      <c r="B25" s="47"/>
      <c r="C25" s="48" t="s">
        <v>86</v>
      </c>
      <c r="D25" s="2" t="s">
        <v>88</v>
      </c>
      <c r="E25" s="47" t="s">
        <v>87</v>
      </c>
      <c r="F25" s="49">
        <v>120000</v>
      </c>
      <c r="G25" s="49">
        <f t="shared" si="0"/>
        <v>0</v>
      </c>
      <c r="H25" s="49">
        <f t="shared" si="1"/>
        <v>120000</v>
      </c>
      <c r="I25" s="50">
        <f t="shared" si="2"/>
        <v>0</v>
      </c>
      <c r="J25" s="52">
        <v>1110731</v>
      </c>
      <c r="K25" s="27">
        <v>44778</v>
      </c>
      <c r="L25" s="47"/>
      <c r="M25" s="45" t="s">
        <v>46</v>
      </c>
      <c r="N25" s="31"/>
      <c r="O25" s="20"/>
      <c r="P25" s="11"/>
      <c r="Q25" s="11"/>
      <c r="R25" s="11"/>
      <c r="S25" s="11"/>
      <c r="T25" s="11"/>
      <c r="U25" s="11"/>
      <c r="V25" s="11">
        <v>50130</v>
      </c>
      <c r="W25" s="11">
        <v>69870</v>
      </c>
      <c r="X25" s="11"/>
      <c r="Y25" s="11"/>
      <c r="Z25" s="11"/>
      <c r="AA25" s="11"/>
    </row>
    <row r="26" spans="1:27" ht="81">
      <c r="A26" s="48">
        <v>22</v>
      </c>
      <c r="B26" s="47" t="s">
        <v>256</v>
      </c>
      <c r="C26" s="48" t="s">
        <v>408</v>
      </c>
      <c r="D26" s="2" t="s">
        <v>409</v>
      </c>
      <c r="E26" s="47" t="s">
        <v>410</v>
      </c>
      <c r="F26" s="49">
        <v>321788</v>
      </c>
      <c r="G26" s="49">
        <f t="shared" si="0"/>
        <v>128271</v>
      </c>
      <c r="H26" s="49">
        <f t="shared" si="1"/>
        <v>160946</v>
      </c>
      <c r="I26" s="50">
        <f t="shared" si="2"/>
        <v>160842</v>
      </c>
      <c r="J26" s="52"/>
      <c r="K26" s="27"/>
      <c r="L26" s="47"/>
      <c r="M26" s="45" t="s">
        <v>46</v>
      </c>
      <c r="N26" s="31"/>
      <c r="O26" s="20"/>
      <c r="P26" s="11"/>
      <c r="Q26" s="11"/>
      <c r="R26" s="11"/>
      <c r="S26" s="11"/>
      <c r="T26" s="11"/>
      <c r="U26" s="11"/>
      <c r="V26" s="11"/>
      <c r="W26" s="11"/>
      <c r="X26" s="11">
        <v>32675</v>
      </c>
      <c r="Y26" s="11">
        <v>128271</v>
      </c>
      <c r="Z26" s="11"/>
      <c r="AA26" s="11"/>
    </row>
    <row r="27" spans="1:27" ht="81">
      <c r="A27" s="48">
        <v>23</v>
      </c>
      <c r="B27" s="47" t="s">
        <v>419</v>
      </c>
      <c r="C27" s="48" t="s">
        <v>416</v>
      </c>
      <c r="D27" s="2" t="s">
        <v>417</v>
      </c>
      <c r="E27" s="47" t="s">
        <v>418</v>
      </c>
      <c r="F27" s="49">
        <v>237831</v>
      </c>
      <c r="G27" s="49">
        <f t="shared" si="0"/>
        <v>9126</v>
      </c>
      <c r="H27" s="49">
        <f t="shared" si="1"/>
        <v>202114</v>
      </c>
      <c r="I27" s="50">
        <f t="shared" si="2"/>
        <v>35717</v>
      </c>
      <c r="J27" s="52">
        <v>1110630</v>
      </c>
      <c r="K27" s="27"/>
      <c r="L27" s="47"/>
      <c r="M27" s="45" t="s">
        <v>46</v>
      </c>
      <c r="N27" s="31"/>
      <c r="O27" s="20"/>
      <c r="P27" s="11"/>
      <c r="Q27" s="11"/>
      <c r="R27" s="11"/>
      <c r="S27" s="11"/>
      <c r="T27" s="11"/>
      <c r="U27" s="11"/>
      <c r="V27" s="11"/>
      <c r="W27" s="11"/>
      <c r="X27" s="11">
        <v>192988</v>
      </c>
      <c r="Y27" s="11">
        <v>9126</v>
      </c>
      <c r="Z27" s="11"/>
      <c r="AA27" s="11"/>
    </row>
    <row r="28" spans="1:27" ht="243">
      <c r="A28" s="48">
        <v>24</v>
      </c>
      <c r="B28" s="47" t="s">
        <v>488</v>
      </c>
      <c r="C28" s="48" t="s">
        <v>485</v>
      </c>
      <c r="D28" s="2" t="s">
        <v>487</v>
      </c>
      <c r="E28" s="47" t="s">
        <v>486</v>
      </c>
      <c r="F28" s="49">
        <v>121000</v>
      </c>
      <c r="G28" s="49">
        <f>Y28</f>
        <v>0</v>
      </c>
      <c r="H28" s="49">
        <f>SUM(P28:Y28)</f>
        <v>0</v>
      </c>
      <c r="I28" s="50">
        <f>F28-H28</f>
        <v>121000</v>
      </c>
      <c r="J28" s="52"/>
      <c r="K28" s="27"/>
      <c r="L28" s="47"/>
      <c r="M28" s="45" t="s">
        <v>43</v>
      </c>
      <c r="N28" s="31"/>
      <c r="O28" s="20"/>
      <c r="P28" s="11"/>
      <c r="Q28" s="11"/>
      <c r="R28" s="11"/>
      <c r="S28" s="11"/>
      <c r="T28" s="11"/>
      <c r="U28" s="11"/>
      <c r="V28" s="11"/>
      <c r="W28" s="11"/>
      <c r="X28" s="11"/>
      <c r="Y28" s="11"/>
      <c r="Z28" s="11"/>
      <c r="AA28" s="11"/>
    </row>
    <row r="29" spans="1:27" ht="113.25">
      <c r="A29" s="48">
        <v>25</v>
      </c>
      <c r="B29" s="47" t="s">
        <v>470</v>
      </c>
      <c r="C29" s="48" t="s">
        <v>467</v>
      </c>
      <c r="D29" s="2" t="s">
        <v>468</v>
      </c>
      <c r="E29" s="47" t="s">
        <v>469</v>
      </c>
      <c r="F29" s="49">
        <v>176000</v>
      </c>
      <c r="G29" s="49">
        <f>Y29</f>
        <v>24247</v>
      </c>
      <c r="H29" s="49">
        <f>SUM(P29:Y29)</f>
        <v>24247</v>
      </c>
      <c r="I29" s="50">
        <f>F29-H29</f>
        <v>151753</v>
      </c>
      <c r="J29" s="52">
        <v>1120731</v>
      </c>
      <c r="K29" s="27"/>
      <c r="L29" s="47"/>
      <c r="M29" s="45" t="s">
        <v>45</v>
      </c>
      <c r="N29" s="31"/>
      <c r="O29" s="20"/>
      <c r="P29" s="11"/>
      <c r="Q29" s="11"/>
      <c r="R29" s="11"/>
      <c r="S29" s="11"/>
      <c r="T29" s="11"/>
      <c r="U29" s="11"/>
      <c r="V29" s="11"/>
      <c r="W29" s="11"/>
      <c r="X29" s="11"/>
      <c r="Y29" s="11">
        <v>24247</v>
      </c>
      <c r="Z29" s="11"/>
      <c r="AA29" s="11"/>
    </row>
    <row r="30" spans="1:27" ht="162">
      <c r="A30" s="48">
        <v>26</v>
      </c>
      <c r="B30" s="47" t="s">
        <v>166</v>
      </c>
      <c r="C30" s="48" t="s">
        <v>163</v>
      </c>
      <c r="D30" s="2" t="s">
        <v>164</v>
      </c>
      <c r="E30" s="47" t="s">
        <v>165</v>
      </c>
      <c r="F30" s="49">
        <v>4000</v>
      </c>
      <c r="G30" s="49">
        <f t="shared" si="0"/>
        <v>0</v>
      </c>
      <c r="H30" s="49">
        <f t="shared" si="1"/>
        <v>4000</v>
      </c>
      <c r="I30" s="50">
        <f t="shared" si="2"/>
        <v>0</v>
      </c>
      <c r="J30" s="52">
        <v>1110331</v>
      </c>
      <c r="K30" s="27">
        <v>44670</v>
      </c>
      <c r="L30" s="47"/>
      <c r="M30" s="45" t="s">
        <v>45</v>
      </c>
      <c r="N30" s="31"/>
      <c r="O30" s="20"/>
      <c r="P30" s="11"/>
      <c r="Q30" s="11"/>
      <c r="R30" s="11"/>
      <c r="S30" s="11">
        <v>4000</v>
      </c>
      <c r="T30" s="11"/>
      <c r="U30" s="11"/>
      <c r="V30" s="11"/>
      <c r="W30" s="11"/>
      <c r="X30" s="11"/>
      <c r="Y30" s="11"/>
      <c r="Z30" s="11"/>
      <c r="AA30" s="11"/>
    </row>
    <row r="31" spans="1:27" ht="81">
      <c r="A31" s="48">
        <v>27</v>
      </c>
      <c r="B31" s="23" t="s">
        <v>213</v>
      </c>
      <c r="C31" s="48" t="s">
        <v>210</v>
      </c>
      <c r="D31" s="2" t="s">
        <v>211</v>
      </c>
      <c r="E31" s="23" t="s">
        <v>212</v>
      </c>
      <c r="F31" s="49">
        <v>416373</v>
      </c>
      <c r="G31" s="49">
        <f t="shared" si="0"/>
        <v>0</v>
      </c>
      <c r="H31" s="49">
        <f t="shared" si="1"/>
        <v>416373</v>
      </c>
      <c r="I31" s="50">
        <f t="shared" si="2"/>
        <v>0</v>
      </c>
      <c r="J31" s="52">
        <v>11107</v>
      </c>
      <c r="K31" s="27">
        <v>44701</v>
      </c>
      <c r="L31" s="47"/>
      <c r="M31" s="45" t="s">
        <v>57</v>
      </c>
      <c r="N31" s="31"/>
      <c r="O31" s="20"/>
      <c r="P31" s="11"/>
      <c r="Q31" s="11"/>
      <c r="R31" s="11"/>
      <c r="S31" s="11"/>
      <c r="T31" s="11">
        <v>416373</v>
      </c>
      <c r="U31" s="11"/>
      <c r="V31" s="11"/>
      <c r="W31" s="11"/>
      <c r="X31" s="11"/>
      <c r="Y31" s="11"/>
      <c r="Z31" s="11"/>
      <c r="AA31" s="11"/>
    </row>
    <row r="32" spans="1:27" ht="81">
      <c r="A32" s="48">
        <v>28</v>
      </c>
      <c r="B32" s="23" t="s">
        <v>478</v>
      </c>
      <c r="C32" s="48" t="s">
        <v>477</v>
      </c>
      <c r="D32" s="2" t="s">
        <v>475</v>
      </c>
      <c r="E32" s="23" t="s">
        <v>476</v>
      </c>
      <c r="F32" s="49">
        <v>513393</v>
      </c>
      <c r="G32" s="49">
        <f>Y32</f>
        <v>0</v>
      </c>
      <c r="H32" s="49">
        <f>SUM(P32:Y32)</f>
        <v>0</v>
      </c>
      <c r="I32" s="50">
        <f>F32-H32</f>
        <v>513393</v>
      </c>
      <c r="J32" s="52"/>
      <c r="K32" s="27"/>
      <c r="L32" s="47"/>
      <c r="M32" s="45" t="s">
        <v>57</v>
      </c>
      <c r="N32" s="31"/>
      <c r="O32" s="20"/>
      <c r="P32" s="11"/>
      <c r="Q32" s="11"/>
      <c r="R32" s="11"/>
      <c r="S32" s="11"/>
      <c r="T32" s="11"/>
      <c r="U32" s="11"/>
      <c r="V32" s="11"/>
      <c r="W32" s="11"/>
      <c r="X32" s="11"/>
      <c r="Y32" s="11"/>
      <c r="Z32" s="11"/>
      <c r="AA32" s="11"/>
    </row>
    <row r="33" spans="1:27" ht="145.5">
      <c r="A33" s="48">
        <v>29</v>
      </c>
      <c r="B33" s="23" t="s">
        <v>324</v>
      </c>
      <c r="C33" s="48" t="s">
        <v>321</v>
      </c>
      <c r="D33" s="2" t="s">
        <v>322</v>
      </c>
      <c r="E33" s="23" t="s">
        <v>323</v>
      </c>
      <c r="F33" s="49">
        <v>7957</v>
      </c>
      <c r="G33" s="49">
        <f t="shared" si="0"/>
        <v>0</v>
      </c>
      <c r="H33" s="49">
        <f t="shared" si="1"/>
        <v>7957</v>
      </c>
      <c r="I33" s="50">
        <f t="shared" si="2"/>
        <v>0</v>
      </c>
      <c r="J33" s="52">
        <v>11107</v>
      </c>
      <c r="K33" s="27">
        <v>44739</v>
      </c>
      <c r="L33" s="47"/>
      <c r="M33" s="45" t="s">
        <v>57</v>
      </c>
      <c r="N33" s="31"/>
      <c r="O33" s="20"/>
      <c r="P33" s="11"/>
      <c r="Q33" s="11"/>
      <c r="R33" s="11"/>
      <c r="S33" s="11"/>
      <c r="T33" s="11"/>
      <c r="U33" s="11">
        <v>7957</v>
      </c>
      <c r="V33" s="11"/>
      <c r="W33" s="11"/>
      <c r="X33" s="11"/>
      <c r="Y33" s="11"/>
      <c r="Z33" s="11"/>
      <c r="AA33" s="11"/>
    </row>
    <row r="34" spans="1:27" ht="177.75">
      <c r="A34" s="48">
        <v>30</v>
      </c>
      <c r="B34" s="23" t="s">
        <v>320</v>
      </c>
      <c r="C34" s="48" t="s">
        <v>317</v>
      </c>
      <c r="D34" s="2" t="s">
        <v>318</v>
      </c>
      <c r="E34" s="23" t="s">
        <v>319</v>
      </c>
      <c r="F34" s="49">
        <v>5000</v>
      </c>
      <c r="G34" s="49">
        <f t="shared" si="0"/>
        <v>0</v>
      </c>
      <c r="H34" s="49">
        <f t="shared" si="1"/>
        <v>5000</v>
      </c>
      <c r="I34" s="50">
        <f t="shared" si="2"/>
        <v>0</v>
      </c>
      <c r="J34" s="52">
        <v>11107</v>
      </c>
      <c r="K34" s="27">
        <v>44777</v>
      </c>
      <c r="L34" s="47"/>
      <c r="M34" s="45" t="s">
        <v>46</v>
      </c>
      <c r="N34" s="31"/>
      <c r="O34" s="20"/>
      <c r="P34" s="11"/>
      <c r="Q34" s="11"/>
      <c r="R34" s="11"/>
      <c r="S34" s="11"/>
      <c r="T34" s="11"/>
      <c r="U34" s="11"/>
      <c r="V34" s="11"/>
      <c r="W34" s="11">
        <v>5000</v>
      </c>
      <c r="X34" s="11"/>
      <c r="Y34" s="11"/>
      <c r="Z34" s="11"/>
      <c r="AA34" s="11"/>
    </row>
    <row r="35" spans="1:27" ht="145.5">
      <c r="A35" s="48">
        <v>31</v>
      </c>
      <c r="B35" s="23" t="s">
        <v>474</v>
      </c>
      <c r="C35" s="48" t="s">
        <v>471</v>
      </c>
      <c r="D35" s="2" t="s">
        <v>472</v>
      </c>
      <c r="E35" s="23" t="s">
        <v>473</v>
      </c>
      <c r="F35" s="49">
        <v>50000</v>
      </c>
      <c r="G35" s="49">
        <f>Y35</f>
        <v>0</v>
      </c>
      <c r="H35" s="49">
        <f>SUM(P35:Y35)</f>
        <v>0</v>
      </c>
      <c r="I35" s="50">
        <f>F35-H35</f>
        <v>50000</v>
      </c>
      <c r="J35" s="52">
        <v>1120731</v>
      </c>
      <c r="K35" s="27"/>
      <c r="L35" s="47"/>
      <c r="M35" s="45" t="s">
        <v>44</v>
      </c>
      <c r="N35" s="31"/>
      <c r="O35" s="20"/>
      <c r="P35" s="11"/>
      <c r="Q35" s="11"/>
      <c r="R35" s="11"/>
      <c r="S35" s="11"/>
      <c r="T35" s="11"/>
      <c r="U35" s="11"/>
      <c r="V35" s="11"/>
      <c r="W35" s="11"/>
      <c r="X35" s="11"/>
      <c r="Y35" s="11"/>
      <c r="Z35" s="11"/>
      <c r="AA35" s="11"/>
    </row>
    <row r="36" spans="1:27" ht="96.75">
      <c r="A36" s="48">
        <v>32</v>
      </c>
      <c r="B36" s="47" t="s">
        <v>148</v>
      </c>
      <c r="C36" s="48" t="s">
        <v>145</v>
      </c>
      <c r="D36" s="2" t="s">
        <v>146</v>
      </c>
      <c r="E36" s="47" t="s">
        <v>147</v>
      </c>
      <c r="F36" s="49">
        <v>8000</v>
      </c>
      <c r="G36" s="49">
        <f t="shared" si="0"/>
        <v>0</v>
      </c>
      <c r="H36" s="49">
        <f t="shared" si="1"/>
        <v>8000</v>
      </c>
      <c r="I36" s="50">
        <f t="shared" si="2"/>
        <v>0</v>
      </c>
      <c r="J36" s="52"/>
      <c r="K36" s="27"/>
      <c r="L36" s="47"/>
      <c r="M36" s="45" t="s">
        <v>44</v>
      </c>
      <c r="N36" s="31"/>
      <c r="O36" s="20"/>
      <c r="P36" s="11"/>
      <c r="Q36" s="11">
        <v>8000</v>
      </c>
      <c r="R36" s="11"/>
      <c r="S36" s="11"/>
      <c r="T36" s="11"/>
      <c r="U36" s="11"/>
      <c r="V36" s="11"/>
      <c r="W36" s="11"/>
      <c r="X36" s="11"/>
      <c r="Y36" s="11"/>
      <c r="Z36" s="11"/>
      <c r="AA36" s="11"/>
    </row>
    <row r="37" spans="1:27" ht="162">
      <c r="A37" s="48">
        <v>33</v>
      </c>
      <c r="B37" s="47" t="s">
        <v>442</v>
      </c>
      <c r="C37" s="48" t="s">
        <v>439</v>
      </c>
      <c r="D37" s="2" t="s">
        <v>441</v>
      </c>
      <c r="E37" s="47" t="s">
        <v>440</v>
      </c>
      <c r="F37" s="49">
        <v>195000</v>
      </c>
      <c r="G37" s="49">
        <f>Y37</f>
        <v>150659</v>
      </c>
      <c r="H37" s="49">
        <f>SUM(P37:Y37)</f>
        <v>150659</v>
      </c>
      <c r="I37" s="50">
        <f>F37-H37</f>
        <v>44341</v>
      </c>
      <c r="J37" s="52">
        <v>1110731</v>
      </c>
      <c r="K37" s="27"/>
      <c r="L37" s="47"/>
      <c r="M37" s="45"/>
      <c r="N37" s="31"/>
      <c r="O37" s="20"/>
      <c r="P37" s="11"/>
      <c r="Q37" s="11"/>
      <c r="R37" s="11"/>
      <c r="S37" s="11"/>
      <c r="T37" s="11"/>
      <c r="U37" s="11"/>
      <c r="V37" s="11"/>
      <c r="W37" s="11"/>
      <c r="X37" s="11"/>
      <c r="Y37" s="11">
        <v>150659</v>
      </c>
      <c r="Z37" s="11"/>
      <c r="AA37" s="11"/>
    </row>
    <row r="38" spans="1:27" ht="64.5">
      <c r="A38" s="48">
        <v>34</v>
      </c>
      <c r="B38" s="47" t="s">
        <v>348</v>
      </c>
      <c r="C38" s="48" t="s">
        <v>345</v>
      </c>
      <c r="D38" s="2" t="s">
        <v>346</v>
      </c>
      <c r="E38" s="47" t="s">
        <v>347</v>
      </c>
      <c r="F38" s="49">
        <v>50000</v>
      </c>
      <c r="G38" s="49">
        <f t="shared" si="0"/>
        <v>0</v>
      </c>
      <c r="H38" s="49">
        <f t="shared" si="1"/>
        <v>50000</v>
      </c>
      <c r="I38" s="50">
        <f t="shared" si="2"/>
        <v>0</v>
      </c>
      <c r="J38" s="52">
        <v>1110831</v>
      </c>
      <c r="K38" s="27"/>
      <c r="L38" s="47"/>
      <c r="M38" s="45" t="s">
        <v>57</v>
      </c>
      <c r="N38" s="31"/>
      <c r="O38" s="20"/>
      <c r="P38" s="11"/>
      <c r="Q38" s="11"/>
      <c r="R38" s="11"/>
      <c r="S38" s="11"/>
      <c r="T38" s="11"/>
      <c r="U38" s="11"/>
      <c r="V38" s="11"/>
      <c r="W38" s="11">
        <v>50000</v>
      </c>
      <c r="X38" s="11"/>
      <c r="Y38" s="11"/>
      <c r="Z38" s="11"/>
      <c r="AA38" s="11"/>
    </row>
    <row r="39" spans="1:27" ht="81">
      <c r="A39" s="48">
        <v>35</v>
      </c>
      <c r="B39" s="47" t="s">
        <v>381</v>
      </c>
      <c r="C39" s="48" t="s">
        <v>379</v>
      </c>
      <c r="D39" s="2" t="s">
        <v>382</v>
      </c>
      <c r="E39" s="47" t="s">
        <v>380</v>
      </c>
      <c r="F39" s="49">
        <v>60000</v>
      </c>
      <c r="G39" s="49">
        <f t="shared" si="0"/>
        <v>0</v>
      </c>
      <c r="H39" s="49">
        <f t="shared" si="1"/>
        <v>60000</v>
      </c>
      <c r="I39" s="50">
        <f t="shared" si="2"/>
        <v>0</v>
      </c>
      <c r="J39" s="52">
        <v>1110731</v>
      </c>
      <c r="K39" s="27">
        <v>44778</v>
      </c>
      <c r="L39" s="47"/>
      <c r="M39" s="45" t="s">
        <v>237</v>
      </c>
      <c r="N39" s="31"/>
      <c r="O39" s="20"/>
      <c r="P39" s="11"/>
      <c r="Q39" s="11"/>
      <c r="R39" s="11"/>
      <c r="S39" s="11"/>
      <c r="T39" s="11"/>
      <c r="U39" s="11"/>
      <c r="V39" s="11">
        <v>45885</v>
      </c>
      <c r="W39" s="11">
        <v>14115</v>
      </c>
      <c r="X39" s="11"/>
      <c r="Y39" s="11"/>
      <c r="Z39" s="11"/>
      <c r="AA39" s="11"/>
    </row>
    <row r="40" spans="1:27" ht="64.5">
      <c r="A40" s="48">
        <v>36</v>
      </c>
      <c r="B40" s="47" t="s">
        <v>397</v>
      </c>
      <c r="C40" s="48" t="s">
        <v>379</v>
      </c>
      <c r="D40" s="2" t="s">
        <v>395</v>
      </c>
      <c r="E40" s="47" t="s">
        <v>396</v>
      </c>
      <c r="F40" s="49">
        <v>150000</v>
      </c>
      <c r="G40" s="49">
        <f t="shared" si="0"/>
        <v>0</v>
      </c>
      <c r="H40" s="49">
        <f t="shared" si="1"/>
        <v>150000</v>
      </c>
      <c r="I40" s="50">
        <f t="shared" si="2"/>
        <v>0</v>
      </c>
      <c r="J40" s="52">
        <v>1110731</v>
      </c>
      <c r="K40" s="27"/>
      <c r="L40" s="47"/>
      <c r="M40" s="45" t="s">
        <v>237</v>
      </c>
      <c r="N40" s="31"/>
      <c r="O40" s="20"/>
      <c r="P40" s="11"/>
      <c r="Q40" s="11"/>
      <c r="R40" s="11"/>
      <c r="S40" s="11"/>
      <c r="T40" s="11"/>
      <c r="U40" s="11"/>
      <c r="V40" s="11"/>
      <c r="W40" s="11">
        <v>150000</v>
      </c>
      <c r="X40" s="11"/>
      <c r="Y40" s="11"/>
      <c r="Z40" s="11"/>
      <c r="AA40" s="11"/>
    </row>
    <row r="41" spans="1:27" ht="194.25">
      <c r="A41" s="48">
        <v>37</v>
      </c>
      <c r="B41" s="47" t="s">
        <v>483</v>
      </c>
      <c r="C41" s="48" t="s">
        <v>234</v>
      </c>
      <c r="D41" s="2" t="s">
        <v>235</v>
      </c>
      <c r="E41" s="47" t="s">
        <v>236</v>
      </c>
      <c r="F41" s="49">
        <v>92634</v>
      </c>
      <c r="G41" s="49">
        <f t="shared" si="0"/>
        <v>0</v>
      </c>
      <c r="H41" s="49">
        <f t="shared" si="1"/>
        <v>92634</v>
      </c>
      <c r="I41" s="50">
        <f t="shared" si="2"/>
        <v>0</v>
      </c>
      <c r="J41" s="52">
        <v>1110731</v>
      </c>
      <c r="K41" s="27">
        <v>44778</v>
      </c>
      <c r="L41" s="47"/>
      <c r="M41" s="45" t="s">
        <v>237</v>
      </c>
      <c r="N41" s="31"/>
      <c r="O41" s="20"/>
      <c r="P41" s="11"/>
      <c r="Q41" s="11"/>
      <c r="R41" s="11"/>
      <c r="S41" s="11">
        <v>3309</v>
      </c>
      <c r="T41" s="11">
        <v>13233</v>
      </c>
      <c r="U41" s="11">
        <v>16542</v>
      </c>
      <c r="V41" s="11">
        <v>9925</v>
      </c>
      <c r="W41" s="11">
        <v>49625</v>
      </c>
      <c r="X41" s="11"/>
      <c r="Y41" s="11"/>
      <c r="Z41" s="11"/>
      <c r="AA41" s="11"/>
    </row>
    <row r="42" spans="1:27" ht="129">
      <c r="A42" s="48">
        <v>38</v>
      </c>
      <c r="B42" s="47" t="s">
        <v>484</v>
      </c>
      <c r="C42" s="48" t="s">
        <v>234</v>
      </c>
      <c r="D42" s="2" t="s">
        <v>482</v>
      </c>
      <c r="E42" s="47" t="s">
        <v>481</v>
      </c>
      <c r="F42" s="49">
        <v>3308</v>
      </c>
      <c r="G42" s="49">
        <f>Y42</f>
        <v>0</v>
      </c>
      <c r="H42" s="49">
        <f>SUM(P42:Y42)</f>
        <v>0</v>
      </c>
      <c r="I42" s="50">
        <f>F42-H42</f>
        <v>3308</v>
      </c>
      <c r="J42" s="52"/>
      <c r="K42" s="27"/>
      <c r="L42" s="47"/>
      <c r="M42" s="45" t="s">
        <v>237</v>
      </c>
      <c r="N42" s="31"/>
      <c r="O42" s="20"/>
      <c r="P42" s="11"/>
      <c r="Q42" s="11"/>
      <c r="R42" s="11"/>
      <c r="S42" s="11"/>
      <c r="T42" s="11"/>
      <c r="U42" s="11"/>
      <c r="V42" s="11"/>
      <c r="W42" s="11"/>
      <c r="X42" s="11"/>
      <c r="Y42" s="11"/>
      <c r="Z42" s="11"/>
      <c r="AA42" s="11"/>
    </row>
    <row r="43" spans="1:27" ht="113.25">
      <c r="A43" s="48">
        <v>39</v>
      </c>
      <c r="B43" s="47" t="s">
        <v>181</v>
      </c>
      <c r="C43" s="48" t="s">
        <v>270</v>
      </c>
      <c r="D43" s="2" t="s">
        <v>179</v>
      </c>
      <c r="E43" s="47" t="s">
        <v>180</v>
      </c>
      <c r="F43" s="49">
        <v>40000</v>
      </c>
      <c r="G43" s="49">
        <f t="shared" si="0"/>
        <v>34947</v>
      </c>
      <c r="H43" s="49">
        <f t="shared" si="1"/>
        <v>34947</v>
      </c>
      <c r="I43" s="50">
        <f t="shared" si="2"/>
        <v>5053</v>
      </c>
      <c r="J43" s="52">
        <v>1110731</v>
      </c>
      <c r="K43" s="27"/>
      <c r="L43" s="47"/>
      <c r="M43" s="45" t="s">
        <v>47</v>
      </c>
      <c r="N43" s="31"/>
      <c r="O43" s="20"/>
      <c r="P43" s="11"/>
      <c r="Q43" s="11"/>
      <c r="R43" s="11"/>
      <c r="S43" s="11"/>
      <c r="T43" s="11"/>
      <c r="U43" s="11"/>
      <c r="V43" s="11"/>
      <c r="W43" s="11"/>
      <c r="X43" s="11"/>
      <c r="Y43" s="11">
        <v>34947</v>
      </c>
      <c r="Z43" s="11"/>
      <c r="AA43" s="11"/>
    </row>
    <row r="44" spans="1:27" ht="162">
      <c r="A44" s="48">
        <v>40</v>
      </c>
      <c r="B44" s="47" t="s">
        <v>156</v>
      </c>
      <c r="C44" s="48" t="s">
        <v>154</v>
      </c>
      <c r="D44" s="2" t="s">
        <v>155</v>
      </c>
      <c r="E44" s="47" t="s">
        <v>157</v>
      </c>
      <c r="F44" s="49">
        <v>246000</v>
      </c>
      <c r="G44" s="49">
        <f t="shared" si="0"/>
        <v>0</v>
      </c>
      <c r="H44" s="49">
        <f t="shared" si="1"/>
        <v>246000</v>
      </c>
      <c r="I44" s="50">
        <f t="shared" si="2"/>
        <v>0</v>
      </c>
      <c r="J44" s="52">
        <v>1110731</v>
      </c>
      <c r="K44" s="27">
        <v>44778</v>
      </c>
      <c r="L44" s="47"/>
      <c r="M44" s="45" t="s">
        <v>46</v>
      </c>
      <c r="N44" s="31"/>
      <c r="O44" s="20"/>
      <c r="P44" s="11"/>
      <c r="Q44" s="11"/>
      <c r="R44" s="11">
        <v>72707</v>
      </c>
      <c r="S44" s="11">
        <v>49009</v>
      </c>
      <c r="T44" s="11">
        <v>5500</v>
      </c>
      <c r="U44" s="11">
        <v>21458</v>
      </c>
      <c r="V44" s="11">
        <v>22480</v>
      </c>
      <c r="W44" s="11">
        <v>74846</v>
      </c>
      <c r="X44" s="11"/>
      <c r="Y44" s="11"/>
      <c r="Z44" s="11"/>
      <c r="AA44" s="11"/>
    </row>
    <row r="45" spans="1:27" ht="64.5">
      <c r="A45" s="48">
        <v>41</v>
      </c>
      <c r="B45" s="47" t="s">
        <v>252</v>
      </c>
      <c r="C45" s="48" t="s">
        <v>154</v>
      </c>
      <c r="D45" s="2" t="s">
        <v>253</v>
      </c>
      <c r="E45" s="47" t="s">
        <v>251</v>
      </c>
      <c r="F45" s="49">
        <v>5000</v>
      </c>
      <c r="G45" s="49">
        <f t="shared" si="0"/>
        <v>0</v>
      </c>
      <c r="H45" s="49">
        <f t="shared" si="1"/>
        <v>5000</v>
      </c>
      <c r="I45" s="50">
        <f t="shared" si="2"/>
        <v>0</v>
      </c>
      <c r="J45" s="52">
        <v>11107</v>
      </c>
      <c r="K45" s="27">
        <v>44782</v>
      </c>
      <c r="L45" s="47"/>
      <c r="M45" s="45" t="s">
        <v>46</v>
      </c>
      <c r="N45" s="31"/>
      <c r="O45" s="20"/>
      <c r="P45" s="11"/>
      <c r="Q45" s="11"/>
      <c r="R45" s="11"/>
      <c r="S45" s="11"/>
      <c r="T45" s="11"/>
      <c r="U45" s="11"/>
      <c r="V45" s="11"/>
      <c r="W45" s="11">
        <v>5000</v>
      </c>
      <c r="X45" s="11"/>
      <c r="Y45" s="11"/>
      <c r="Z45" s="11"/>
      <c r="AA45" s="11"/>
    </row>
    <row r="46" spans="1:27" ht="64.5">
      <c r="A46" s="48">
        <v>42</v>
      </c>
      <c r="B46" s="47" t="s">
        <v>225</v>
      </c>
      <c r="C46" s="48" t="s">
        <v>223</v>
      </c>
      <c r="D46" s="2" t="s">
        <v>226</v>
      </c>
      <c r="E46" s="47" t="s">
        <v>224</v>
      </c>
      <c r="F46" s="49">
        <v>1000</v>
      </c>
      <c r="G46" s="49">
        <f t="shared" si="0"/>
        <v>0</v>
      </c>
      <c r="H46" s="49">
        <f t="shared" si="1"/>
        <v>1000</v>
      </c>
      <c r="I46" s="50">
        <f t="shared" si="2"/>
        <v>0</v>
      </c>
      <c r="J46" s="52">
        <v>11105</v>
      </c>
      <c r="K46" s="27">
        <v>44778</v>
      </c>
      <c r="L46" s="47"/>
      <c r="M46" s="45" t="s">
        <v>46</v>
      </c>
      <c r="N46" s="31"/>
      <c r="O46" s="20"/>
      <c r="P46" s="11"/>
      <c r="Q46" s="11"/>
      <c r="R46" s="11"/>
      <c r="S46" s="11"/>
      <c r="T46" s="11"/>
      <c r="U46" s="11"/>
      <c r="V46" s="11"/>
      <c r="W46" s="11">
        <v>1000</v>
      </c>
      <c r="X46" s="11"/>
      <c r="Y46" s="11"/>
      <c r="Z46" s="11"/>
      <c r="AA46" s="11"/>
    </row>
    <row r="47" spans="1:27" ht="48">
      <c r="A47" s="48">
        <v>43</v>
      </c>
      <c r="B47" s="47"/>
      <c r="C47" s="48" t="s">
        <v>223</v>
      </c>
      <c r="D47" s="2" t="s">
        <v>233</v>
      </c>
      <c r="E47" s="47" t="s">
        <v>232</v>
      </c>
      <c r="F47" s="49">
        <v>50000</v>
      </c>
      <c r="G47" s="49">
        <f t="shared" si="0"/>
        <v>0</v>
      </c>
      <c r="H47" s="49">
        <f t="shared" si="1"/>
        <v>50000</v>
      </c>
      <c r="I47" s="50">
        <f t="shared" si="2"/>
        <v>0</v>
      </c>
      <c r="J47" s="52"/>
      <c r="K47" s="27">
        <v>44728</v>
      </c>
      <c r="L47" s="47"/>
      <c r="M47" s="45" t="s">
        <v>231</v>
      </c>
      <c r="N47" s="31"/>
      <c r="O47" s="20"/>
      <c r="P47" s="11"/>
      <c r="Q47" s="11"/>
      <c r="R47" s="11"/>
      <c r="S47" s="11"/>
      <c r="T47" s="11"/>
      <c r="U47" s="11">
        <v>50000</v>
      </c>
      <c r="V47" s="11"/>
      <c r="W47" s="11"/>
      <c r="X47" s="11"/>
      <c r="Y47" s="11"/>
      <c r="Z47" s="11"/>
      <c r="AA47" s="11"/>
    </row>
    <row r="48" spans="1:27" ht="64.5">
      <c r="A48" s="48">
        <v>44</v>
      </c>
      <c r="B48" s="47" t="s">
        <v>265</v>
      </c>
      <c r="C48" s="48" t="s">
        <v>262</v>
      </c>
      <c r="D48" s="2" t="s">
        <v>263</v>
      </c>
      <c r="E48" s="47" t="s">
        <v>264</v>
      </c>
      <c r="F48" s="49">
        <v>10000</v>
      </c>
      <c r="G48" s="49">
        <f t="shared" si="0"/>
        <v>350</v>
      </c>
      <c r="H48" s="49">
        <f t="shared" si="1"/>
        <v>350</v>
      </c>
      <c r="I48" s="50">
        <f t="shared" si="2"/>
        <v>9650</v>
      </c>
      <c r="J48" s="52">
        <v>11112</v>
      </c>
      <c r="K48" s="27"/>
      <c r="L48" s="47"/>
      <c r="M48" s="45" t="s">
        <v>57</v>
      </c>
      <c r="N48" s="31"/>
      <c r="O48" s="20"/>
      <c r="P48" s="11"/>
      <c r="Q48" s="11"/>
      <c r="R48" s="11"/>
      <c r="S48" s="11"/>
      <c r="T48" s="11"/>
      <c r="U48" s="11"/>
      <c r="V48" s="11"/>
      <c r="W48" s="11"/>
      <c r="X48" s="11"/>
      <c r="Y48" s="11">
        <v>350</v>
      </c>
      <c r="Z48" s="11"/>
      <c r="AA48" s="11"/>
    </row>
    <row r="49" spans="1:27" ht="96.75">
      <c r="A49" s="48">
        <v>45</v>
      </c>
      <c r="B49" s="47" t="s">
        <v>437</v>
      </c>
      <c r="C49" s="48" t="s">
        <v>349</v>
      </c>
      <c r="D49" s="2" t="s">
        <v>350</v>
      </c>
      <c r="E49" s="47" t="s">
        <v>351</v>
      </c>
      <c r="F49" s="49">
        <v>100000</v>
      </c>
      <c r="G49" s="49">
        <f t="shared" si="0"/>
        <v>24900</v>
      </c>
      <c r="H49" s="49">
        <f t="shared" si="1"/>
        <v>42600</v>
      </c>
      <c r="I49" s="50">
        <f t="shared" si="2"/>
        <v>57400</v>
      </c>
      <c r="J49" s="52">
        <v>11112</v>
      </c>
      <c r="K49" s="27"/>
      <c r="L49" s="47"/>
      <c r="M49" s="45" t="s">
        <v>44</v>
      </c>
      <c r="N49" s="31"/>
      <c r="O49" s="20"/>
      <c r="P49" s="11"/>
      <c r="Q49" s="11"/>
      <c r="R49" s="11"/>
      <c r="S49" s="11"/>
      <c r="T49" s="11"/>
      <c r="U49" s="11"/>
      <c r="V49" s="11"/>
      <c r="W49" s="11"/>
      <c r="X49" s="11">
        <v>17700</v>
      </c>
      <c r="Y49" s="11">
        <v>24900</v>
      </c>
      <c r="Z49" s="11"/>
      <c r="AA49" s="11"/>
    </row>
    <row r="50" spans="1:27" ht="145.5">
      <c r="A50" s="48">
        <v>46</v>
      </c>
      <c r="B50" s="47" t="s">
        <v>357</v>
      </c>
      <c r="C50" s="48" t="s">
        <v>353</v>
      </c>
      <c r="D50" s="2" t="s">
        <v>356</v>
      </c>
      <c r="E50" s="47" t="s">
        <v>354</v>
      </c>
      <c r="F50" s="49">
        <v>98500</v>
      </c>
      <c r="G50" s="49">
        <f t="shared" si="0"/>
        <v>0</v>
      </c>
      <c r="H50" s="49">
        <f t="shared" si="1"/>
        <v>98500</v>
      </c>
      <c r="I50" s="50">
        <f t="shared" si="2"/>
        <v>0</v>
      </c>
      <c r="J50" s="52">
        <v>1110731</v>
      </c>
      <c r="K50" s="27"/>
      <c r="L50" s="47"/>
      <c r="M50" s="45" t="s">
        <v>355</v>
      </c>
      <c r="N50" s="31"/>
      <c r="O50" s="20"/>
      <c r="P50" s="11"/>
      <c r="Q50" s="11"/>
      <c r="R50" s="11"/>
      <c r="S50" s="11"/>
      <c r="T50" s="11"/>
      <c r="U50" s="11"/>
      <c r="V50" s="11">
        <v>98500</v>
      </c>
      <c r="W50" s="11"/>
      <c r="X50" s="11"/>
      <c r="Y50" s="11"/>
      <c r="Z50" s="11"/>
      <c r="AA50" s="11"/>
    </row>
    <row r="51" spans="1:27" ht="81">
      <c r="A51" s="48">
        <v>47</v>
      </c>
      <c r="B51" s="47" t="s">
        <v>430</v>
      </c>
      <c r="C51" s="48" t="s">
        <v>427</v>
      </c>
      <c r="D51" s="2" t="s">
        <v>428</v>
      </c>
      <c r="E51" s="47" t="s">
        <v>429</v>
      </c>
      <c r="F51" s="49">
        <v>2818320</v>
      </c>
      <c r="G51" s="49">
        <f t="shared" si="0"/>
        <v>2818320</v>
      </c>
      <c r="H51" s="49">
        <f t="shared" si="1"/>
        <v>2818320</v>
      </c>
      <c r="I51" s="50">
        <f t="shared" si="2"/>
        <v>0</v>
      </c>
      <c r="J51" s="52">
        <v>11112</v>
      </c>
      <c r="K51" s="27"/>
      <c r="L51" s="47"/>
      <c r="M51" s="45" t="s">
        <v>48</v>
      </c>
      <c r="N51" s="31"/>
      <c r="O51" s="20"/>
      <c r="P51" s="11"/>
      <c r="Q51" s="11"/>
      <c r="R51" s="11"/>
      <c r="S51" s="11"/>
      <c r="T51" s="11"/>
      <c r="U51" s="11"/>
      <c r="V51" s="11"/>
      <c r="W51" s="11"/>
      <c r="X51" s="11"/>
      <c r="Y51" s="11">
        <v>2818320</v>
      </c>
      <c r="Z51" s="11"/>
      <c r="AA51" s="11"/>
    </row>
    <row r="52" spans="1:39" ht="48">
      <c r="A52" s="48">
        <v>48</v>
      </c>
      <c r="B52" s="47" t="s">
        <v>312</v>
      </c>
      <c r="C52" s="48" t="s">
        <v>306</v>
      </c>
      <c r="D52" s="2" t="s">
        <v>308</v>
      </c>
      <c r="E52" s="47" t="s">
        <v>310</v>
      </c>
      <c r="F52" s="49">
        <f>SUM(AB52:AM52)</f>
        <v>15000</v>
      </c>
      <c r="G52" s="49">
        <f t="shared" si="0"/>
        <v>0</v>
      </c>
      <c r="H52" s="49">
        <f t="shared" si="1"/>
        <v>15000</v>
      </c>
      <c r="I52" s="50">
        <f t="shared" si="2"/>
        <v>0</v>
      </c>
      <c r="J52" s="13">
        <v>11112</v>
      </c>
      <c r="K52" s="27"/>
      <c r="L52" s="47"/>
      <c r="M52" s="45" t="s">
        <v>48</v>
      </c>
      <c r="N52" s="31"/>
      <c r="O52" s="20"/>
      <c r="P52" s="11"/>
      <c r="Q52" s="11"/>
      <c r="R52" s="11"/>
      <c r="S52" s="11"/>
      <c r="T52" s="11"/>
      <c r="U52" s="11"/>
      <c r="V52" s="11">
        <v>15000</v>
      </c>
      <c r="W52" s="11"/>
      <c r="X52" s="11"/>
      <c r="Y52" s="11"/>
      <c r="Z52" s="11"/>
      <c r="AA52" s="11"/>
      <c r="AB52" s="44"/>
      <c r="AC52" s="44"/>
      <c r="AD52" s="44"/>
      <c r="AE52" s="44"/>
      <c r="AF52" s="44"/>
      <c r="AG52" s="44"/>
      <c r="AH52" s="44">
        <v>15000</v>
      </c>
      <c r="AI52" s="44"/>
      <c r="AJ52" s="44"/>
      <c r="AK52" s="44"/>
      <c r="AL52" s="44"/>
      <c r="AM52" s="44"/>
    </row>
    <row r="53" spans="1:39" ht="48">
      <c r="A53" s="48">
        <v>49</v>
      </c>
      <c r="B53" s="47" t="s">
        <v>98</v>
      </c>
      <c r="C53" s="48" t="s">
        <v>97</v>
      </c>
      <c r="D53" s="2" t="s">
        <v>99</v>
      </c>
      <c r="E53" s="47" t="s">
        <v>466</v>
      </c>
      <c r="F53" s="49">
        <f>SUM(AB53:AM53)</f>
        <v>3214236</v>
      </c>
      <c r="G53" s="49">
        <f t="shared" si="0"/>
        <v>274639</v>
      </c>
      <c r="H53" s="49">
        <f t="shared" si="1"/>
        <v>2905766</v>
      </c>
      <c r="I53" s="50">
        <f t="shared" si="2"/>
        <v>308470</v>
      </c>
      <c r="J53" s="13">
        <v>11112</v>
      </c>
      <c r="K53" s="27"/>
      <c r="L53" s="23"/>
      <c r="M53" s="45" t="s">
        <v>48</v>
      </c>
      <c r="N53" s="9"/>
      <c r="O53" s="20"/>
      <c r="P53" s="11">
        <v>553151</v>
      </c>
      <c r="Q53" s="11">
        <v>257436</v>
      </c>
      <c r="R53" s="11">
        <v>257436</v>
      </c>
      <c r="S53" s="11">
        <v>257436</v>
      </c>
      <c r="T53" s="11">
        <v>258202</v>
      </c>
      <c r="U53" s="11">
        <v>223549</v>
      </c>
      <c r="V53" s="11">
        <v>274639</v>
      </c>
      <c r="W53" s="11">
        <v>274639</v>
      </c>
      <c r="X53" s="11">
        <v>274639</v>
      </c>
      <c r="Y53" s="11">
        <v>274639</v>
      </c>
      <c r="Z53" s="11"/>
      <c r="AA53" s="11"/>
      <c r="AB53" s="44">
        <v>295715</v>
      </c>
      <c r="AC53" s="44">
        <v>295715</v>
      </c>
      <c r="AD53" s="44">
        <v>257436</v>
      </c>
      <c r="AE53" s="44">
        <v>257436</v>
      </c>
      <c r="AF53" s="44">
        <v>257436</v>
      </c>
      <c r="AG53" s="44">
        <v>257436</v>
      </c>
      <c r="AH53" s="44">
        <v>275289</v>
      </c>
      <c r="AI53" s="44">
        <v>262585</v>
      </c>
      <c r="AJ53" s="44">
        <v>262594</v>
      </c>
      <c r="AK53" s="44">
        <v>262594</v>
      </c>
      <c r="AL53" s="44">
        <v>530000</v>
      </c>
      <c r="AM53" s="44"/>
    </row>
    <row r="54" spans="1:39" ht="48">
      <c r="A54" s="48">
        <v>50</v>
      </c>
      <c r="B54" s="47" t="s">
        <v>311</v>
      </c>
      <c r="C54" s="48" t="s">
        <v>307</v>
      </c>
      <c r="D54" s="2" t="s">
        <v>309</v>
      </c>
      <c r="E54" s="47" t="s">
        <v>310</v>
      </c>
      <c r="F54" s="49">
        <f>SUM(AB54:AM54)</f>
        <v>62296</v>
      </c>
      <c r="G54" s="49">
        <f t="shared" si="0"/>
        <v>0</v>
      </c>
      <c r="H54" s="49">
        <f t="shared" si="1"/>
        <v>62296</v>
      </c>
      <c r="I54" s="50">
        <f t="shared" si="2"/>
        <v>0</v>
      </c>
      <c r="J54" s="13">
        <v>11112</v>
      </c>
      <c r="K54" s="27"/>
      <c r="L54" s="23"/>
      <c r="M54" s="45" t="s">
        <v>48</v>
      </c>
      <c r="N54" s="9"/>
      <c r="O54" s="20"/>
      <c r="P54" s="11"/>
      <c r="Q54" s="11"/>
      <c r="R54" s="11"/>
      <c r="S54" s="11"/>
      <c r="T54" s="11"/>
      <c r="U54" s="11"/>
      <c r="V54" s="11">
        <v>62296</v>
      </c>
      <c r="W54" s="11"/>
      <c r="X54" s="11"/>
      <c r="Y54" s="11"/>
      <c r="Z54" s="11"/>
      <c r="AA54" s="11"/>
      <c r="AB54" s="44"/>
      <c r="AC54" s="44"/>
      <c r="AD54" s="44"/>
      <c r="AE54" s="44"/>
      <c r="AF54" s="44"/>
      <c r="AG54" s="44"/>
      <c r="AH54" s="44">
        <v>62296</v>
      </c>
      <c r="AI54" s="44"/>
      <c r="AJ54" s="44"/>
      <c r="AK54" s="44"/>
      <c r="AL54" s="44"/>
      <c r="AM54" s="44"/>
    </row>
    <row r="55" spans="1:39" ht="48">
      <c r="A55" s="48">
        <v>51</v>
      </c>
      <c r="B55" s="47" t="s">
        <v>120</v>
      </c>
      <c r="C55" s="48" t="s">
        <v>117</v>
      </c>
      <c r="D55" s="2" t="s">
        <v>118</v>
      </c>
      <c r="E55" s="47" t="s">
        <v>215</v>
      </c>
      <c r="F55" s="49">
        <f>SUM(AB55:AM55)</f>
        <v>339100</v>
      </c>
      <c r="G55" s="49">
        <f t="shared" si="0"/>
        <v>130500</v>
      </c>
      <c r="H55" s="49">
        <f t="shared" si="1"/>
        <v>338600</v>
      </c>
      <c r="I55" s="50">
        <f t="shared" si="2"/>
        <v>500</v>
      </c>
      <c r="J55" s="13">
        <v>11112</v>
      </c>
      <c r="K55" s="27"/>
      <c r="L55" s="23"/>
      <c r="M55" s="45" t="s">
        <v>48</v>
      </c>
      <c r="N55" s="9"/>
      <c r="O55" s="20"/>
      <c r="P55" s="11"/>
      <c r="Q55" s="11"/>
      <c r="R55" s="11">
        <v>200000</v>
      </c>
      <c r="S55" s="11">
        <v>8100</v>
      </c>
      <c r="T55" s="11"/>
      <c r="U55" s="11"/>
      <c r="V55" s="11"/>
      <c r="W55" s="11"/>
      <c r="X55" s="11"/>
      <c r="Y55" s="11">
        <v>130500</v>
      </c>
      <c r="Z55" s="11"/>
      <c r="AA55" s="11"/>
      <c r="AB55" s="44"/>
      <c r="AC55" s="44">
        <v>200000</v>
      </c>
      <c r="AD55" s="44"/>
      <c r="AE55" s="44"/>
      <c r="AF55" s="44">
        <v>20000</v>
      </c>
      <c r="AG55" s="44"/>
      <c r="AH55" s="44"/>
      <c r="AI55" s="44"/>
      <c r="AJ55" s="44">
        <v>119100</v>
      </c>
      <c r="AK55" s="44"/>
      <c r="AL55" s="44"/>
      <c r="AM55" s="44"/>
    </row>
    <row r="56" spans="1:39" ht="96.75">
      <c r="A56" s="48">
        <v>52</v>
      </c>
      <c r="B56" s="47" t="s">
        <v>373</v>
      </c>
      <c r="C56" s="48" t="s">
        <v>370</v>
      </c>
      <c r="D56" s="2" t="s">
        <v>371</v>
      </c>
      <c r="E56" s="47" t="s">
        <v>372</v>
      </c>
      <c r="F56" s="49">
        <v>184926</v>
      </c>
      <c r="G56" s="49">
        <f t="shared" si="0"/>
        <v>0</v>
      </c>
      <c r="H56" s="49">
        <f t="shared" si="1"/>
        <v>184926</v>
      </c>
      <c r="I56" s="50">
        <f t="shared" si="2"/>
        <v>0</v>
      </c>
      <c r="J56" s="13"/>
      <c r="K56" s="27"/>
      <c r="L56" s="23"/>
      <c r="M56" s="45" t="s">
        <v>192</v>
      </c>
      <c r="N56" s="9"/>
      <c r="O56" s="20"/>
      <c r="P56" s="11"/>
      <c r="Q56" s="11"/>
      <c r="R56" s="11"/>
      <c r="S56" s="11"/>
      <c r="T56" s="11"/>
      <c r="U56" s="11"/>
      <c r="V56" s="11">
        <v>184926</v>
      </c>
      <c r="W56" s="11"/>
      <c r="X56" s="11"/>
      <c r="Y56" s="11"/>
      <c r="Z56" s="11"/>
      <c r="AA56" s="11"/>
      <c r="AB56" s="44"/>
      <c r="AC56" s="44"/>
      <c r="AD56" s="44"/>
      <c r="AE56" s="44"/>
      <c r="AF56" s="44"/>
      <c r="AG56" s="44"/>
      <c r="AH56" s="44"/>
      <c r="AI56" s="44"/>
      <c r="AJ56" s="44"/>
      <c r="AK56" s="44"/>
      <c r="AL56" s="44"/>
      <c r="AM56" s="44"/>
    </row>
    <row r="57" spans="1:39" ht="64.5">
      <c r="A57" s="48">
        <v>53</v>
      </c>
      <c r="B57" s="47" t="s">
        <v>194</v>
      </c>
      <c r="C57" s="48" t="s">
        <v>190</v>
      </c>
      <c r="D57" s="2" t="s">
        <v>191</v>
      </c>
      <c r="E57" s="47" t="s">
        <v>193</v>
      </c>
      <c r="F57" s="49">
        <v>158816</v>
      </c>
      <c r="G57" s="49">
        <f t="shared" si="0"/>
        <v>35000</v>
      </c>
      <c r="H57" s="49">
        <f t="shared" si="1"/>
        <v>116848</v>
      </c>
      <c r="I57" s="50">
        <f t="shared" si="2"/>
        <v>41968</v>
      </c>
      <c r="J57" s="13">
        <v>11112</v>
      </c>
      <c r="K57" s="27"/>
      <c r="L57" s="23"/>
      <c r="M57" s="45" t="s">
        <v>192</v>
      </c>
      <c r="N57" s="9"/>
      <c r="O57" s="20"/>
      <c r="P57" s="11"/>
      <c r="Q57" s="11"/>
      <c r="R57" s="11"/>
      <c r="S57" s="11"/>
      <c r="T57" s="11"/>
      <c r="U57" s="11">
        <v>25000</v>
      </c>
      <c r="V57" s="11">
        <v>25000</v>
      </c>
      <c r="W57" s="11">
        <v>16848</v>
      </c>
      <c r="X57" s="11">
        <v>15000</v>
      </c>
      <c r="Y57" s="11">
        <v>35000</v>
      </c>
      <c r="Z57" s="11"/>
      <c r="AA57" s="11"/>
      <c r="AB57" s="44"/>
      <c r="AC57" s="44"/>
      <c r="AD57" s="44"/>
      <c r="AE57" s="44"/>
      <c r="AF57" s="44"/>
      <c r="AG57" s="44"/>
      <c r="AH57" s="44"/>
      <c r="AI57" s="44"/>
      <c r="AJ57" s="44"/>
      <c r="AK57" s="44"/>
      <c r="AL57" s="44"/>
      <c r="AM57" s="44"/>
    </row>
    <row r="58" spans="1:39" ht="96.75">
      <c r="A58" s="48">
        <v>54</v>
      </c>
      <c r="B58" s="47" t="s">
        <v>245</v>
      </c>
      <c r="C58" s="48" t="s">
        <v>242</v>
      </c>
      <c r="D58" s="2" t="s">
        <v>243</v>
      </c>
      <c r="E58" s="47" t="s">
        <v>244</v>
      </c>
      <c r="F58" s="49">
        <v>20000</v>
      </c>
      <c r="G58" s="49">
        <f t="shared" si="0"/>
        <v>0</v>
      </c>
      <c r="H58" s="49">
        <f t="shared" si="1"/>
        <v>20000</v>
      </c>
      <c r="I58" s="50">
        <f t="shared" si="2"/>
        <v>0</v>
      </c>
      <c r="J58" s="13"/>
      <c r="K58" s="27"/>
      <c r="L58" s="23"/>
      <c r="M58" s="45" t="s">
        <v>48</v>
      </c>
      <c r="N58" s="9"/>
      <c r="O58" s="20"/>
      <c r="P58" s="11"/>
      <c r="Q58" s="11"/>
      <c r="R58" s="11"/>
      <c r="S58" s="11"/>
      <c r="T58" s="11"/>
      <c r="U58" s="11"/>
      <c r="V58" s="11"/>
      <c r="W58" s="11">
        <v>20000</v>
      </c>
      <c r="X58" s="11"/>
      <c r="Y58" s="11"/>
      <c r="Z58" s="11"/>
      <c r="AA58" s="11"/>
      <c r="AB58" s="44"/>
      <c r="AC58" s="44"/>
      <c r="AD58" s="44"/>
      <c r="AE58" s="44"/>
      <c r="AF58" s="44"/>
      <c r="AG58" s="44"/>
      <c r="AH58" s="44"/>
      <c r="AI58" s="44"/>
      <c r="AJ58" s="44"/>
      <c r="AK58" s="44"/>
      <c r="AL58" s="44"/>
      <c r="AM58" s="44"/>
    </row>
    <row r="59" spans="1:39" ht="96.75">
      <c r="A59" s="48">
        <v>55</v>
      </c>
      <c r="B59" s="47" t="s">
        <v>300</v>
      </c>
      <c r="C59" s="48" t="s">
        <v>297</v>
      </c>
      <c r="D59" s="2" t="s">
        <v>298</v>
      </c>
      <c r="E59" s="47" t="s">
        <v>299</v>
      </c>
      <c r="F59" s="49">
        <v>283000</v>
      </c>
      <c r="G59" s="49">
        <f t="shared" si="0"/>
        <v>0</v>
      </c>
      <c r="H59" s="49">
        <f t="shared" si="1"/>
        <v>283000</v>
      </c>
      <c r="I59" s="50">
        <f t="shared" si="2"/>
        <v>0</v>
      </c>
      <c r="J59" s="13"/>
      <c r="K59" s="27"/>
      <c r="L59" s="23"/>
      <c r="M59" s="45" t="s">
        <v>43</v>
      </c>
      <c r="N59" s="9"/>
      <c r="O59" s="20"/>
      <c r="P59" s="11"/>
      <c r="Q59" s="11"/>
      <c r="R59" s="11"/>
      <c r="S59" s="11"/>
      <c r="T59" s="11">
        <v>283000</v>
      </c>
      <c r="U59" s="11"/>
      <c r="V59" s="11"/>
      <c r="W59" s="11"/>
      <c r="X59" s="11"/>
      <c r="Y59" s="11"/>
      <c r="Z59" s="11"/>
      <c r="AA59" s="11"/>
      <c r="AB59" s="44"/>
      <c r="AC59" s="44"/>
      <c r="AD59" s="44"/>
      <c r="AE59" s="44"/>
      <c r="AF59" s="44"/>
      <c r="AG59" s="44"/>
      <c r="AH59" s="44"/>
      <c r="AI59" s="44"/>
      <c r="AJ59" s="44"/>
      <c r="AK59" s="44"/>
      <c r="AL59" s="44"/>
      <c r="AM59" s="44"/>
    </row>
    <row r="60" spans="1:39" ht="96.75">
      <c r="A60" s="48">
        <v>56</v>
      </c>
      <c r="B60" s="58" t="s">
        <v>422</v>
      </c>
      <c r="C60" s="48" t="s">
        <v>297</v>
      </c>
      <c r="D60" s="2" t="s">
        <v>421</v>
      </c>
      <c r="E60" s="47" t="s">
        <v>420</v>
      </c>
      <c r="F60" s="49">
        <v>45000</v>
      </c>
      <c r="G60" s="49">
        <f t="shared" si="0"/>
        <v>0</v>
      </c>
      <c r="H60" s="49">
        <f t="shared" si="1"/>
        <v>0</v>
      </c>
      <c r="I60" s="50">
        <f t="shared" si="2"/>
        <v>45000</v>
      </c>
      <c r="J60" s="13"/>
      <c r="K60" s="27"/>
      <c r="L60" s="23"/>
      <c r="M60" s="45" t="s">
        <v>43</v>
      </c>
      <c r="N60" s="9"/>
      <c r="O60" s="20"/>
      <c r="P60" s="11"/>
      <c r="Q60" s="11"/>
      <c r="R60" s="11"/>
      <c r="S60" s="11"/>
      <c r="T60" s="11"/>
      <c r="U60" s="11"/>
      <c r="V60" s="11"/>
      <c r="W60" s="11"/>
      <c r="X60" s="11"/>
      <c r="Y60" s="11"/>
      <c r="Z60" s="11"/>
      <c r="AA60" s="11"/>
      <c r="AB60" s="44"/>
      <c r="AC60" s="44"/>
      <c r="AD60" s="44"/>
      <c r="AE60" s="44"/>
      <c r="AF60" s="44"/>
      <c r="AG60" s="44"/>
      <c r="AH60" s="44"/>
      <c r="AI60" s="44"/>
      <c r="AJ60" s="44"/>
      <c r="AK60" s="44"/>
      <c r="AL60" s="44"/>
      <c r="AM60" s="44"/>
    </row>
    <row r="61" spans="1:39" ht="96.75">
      <c r="A61" s="48">
        <v>57</v>
      </c>
      <c r="B61" s="47" t="s">
        <v>221</v>
      </c>
      <c r="C61" s="48" t="s">
        <v>220</v>
      </c>
      <c r="D61" s="2" t="s">
        <v>222</v>
      </c>
      <c r="E61" s="47" t="s">
        <v>219</v>
      </c>
      <c r="F61" s="49">
        <f>46410+18550</f>
        <v>64960</v>
      </c>
      <c r="G61" s="49">
        <f t="shared" si="0"/>
        <v>0</v>
      </c>
      <c r="H61" s="49">
        <f t="shared" si="1"/>
        <v>64960</v>
      </c>
      <c r="I61" s="50">
        <f t="shared" si="2"/>
        <v>0</v>
      </c>
      <c r="J61" s="13">
        <v>1110430</v>
      </c>
      <c r="K61" s="27">
        <v>44711</v>
      </c>
      <c r="L61" s="23"/>
      <c r="M61" s="9" t="s">
        <v>43</v>
      </c>
      <c r="N61" s="9"/>
      <c r="O61" s="20"/>
      <c r="P61" s="11"/>
      <c r="Q61" s="11"/>
      <c r="R61" s="11"/>
      <c r="S61" s="11">
        <v>5950</v>
      </c>
      <c r="T61" s="11">
        <v>59010</v>
      </c>
      <c r="U61" s="11"/>
      <c r="V61" s="11"/>
      <c r="W61" s="11"/>
      <c r="X61" s="11"/>
      <c r="Y61" s="11"/>
      <c r="Z61" s="11"/>
      <c r="AA61" s="11"/>
      <c r="AB61" s="44"/>
      <c r="AC61" s="44"/>
      <c r="AD61" s="44"/>
      <c r="AE61" s="44"/>
      <c r="AF61" s="44"/>
      <c r="AG61" s="44"/>
      <c r="AH61" s="44"/>
      <c r="AI61" s="44"/>
      <c r="AJ61" s="44"/>
      <c r="AK61" s="44"/>
      <c r="AL61" s="44"/>
      <c r="AM61" s="44"/>
    </row>
    <row r="62" spans="1:39" ht="96.75">
      <c r="A62" s="48">
        <v>58</v>
      </c>
      <c r="B62" s="47" t="s">
        <v>201</v>
      </c>
      <c r="C62" s="48" t="s">
        <v>198</v>
      </c>
      <c r="D62" s="2" t="s">
        <v>199</v>
      </c>
      <c r="E62" s="47" t="s">
        <v>200</v>
      </c>
      <c r="F62" s="49">
        <v>85234</v>
      </c>
      <c r="G62" s="49">
        <f t="shared" si="0"/>
        <v>0</v>
      </c>
      <c r="H62" s="49">
        <f t="shared" si="1"/>
        <v>85234</v>
      </c>
      <c r="I62" s="50">
        <f t="shared" si="2"/>
        <v>0</v>
      </c>
      <c r="J62" s="13">
        <v>1110430</v>
      </c>
      <c r="K62" s="27">
        <v>44679</v>
      </c>
      <c r="L62" s="23"/>
      <c r="M62" s="45" t="s">
        <v>43</v>
      </c>
      <c r="N62" s="9"/>
      <c r="O62" s="20"/>
      <c r="P62" s="11"/>
      <c r="Q62" s="11"/>
      <c r="R62" s="11">
        <v>13600</v>
      </c>
      <c r="S62" s="11"/>
      <c r="T62" s="11">
        <v>71634</v>
      </c>
      <c r="U62" s="11"/>
      <c r="V62" s="11"/>
      <c r="W62" s="11"/>
      <c r="X62" s="11"/>
      <c r="Y62" s="11"/>
      <c r="Z62" s="11"/>
      <c r="AA62" s="11"/>
      <c r="AB62" s="44"/>
      <c r="AC62" s="44"/>
      <c r="AD62" s="44"/>
      <c r="AE62" s="44"/>
      <c r="AF62" s="44"/>
      <c r="AG62" s="44"/>
      <c r="AH62" s="44"/>
      <c r="AI62" s="44"/>
      <c r="AJ62" s="44"/>
      <c r="AK62" s="44"/>
      <c r="AL62" s="44"/>
      <c r="AM62" s="44"/>
    </row>
    <row r="63" spans="1:39" ht="113.25">
      <c r="A63" s="48">
        <v>59</v>
      </c>
      <c r="B63" s="47" t="s">
        <v>328</v>
      </c>
      <c r="C63" s="48" t="s">
        <v>325</v>
      </c>
      <c r="D63" s="2" t="s">
        <v>326</v>
      </c>
      <c r="E63" s="47" t="s">
        <v>327</v>
      </c>
      <c r="F63" s="49">
        <v>2800</v>
      </c>
      <c r="G63" s="49">
        <f t="shared" si="0"/>
        <v>0</v>
      </c>
      <c r="H63" s="49">
        <f t="shared" si="1"/>
        <v>2800</v>
      </c>
      <c r="I63" s="50">
        <f t="shared" si="2"/>
        <v>0</v>
      </c>
      <c r="J63" s="13">
        <v>1110630</v>
      </c>
      <c r="K63" s="27"/>
      <c r="L63" s="23"/>
      <c r="M63" s="45" t="s">
        <v>43</v>
      </c>
      <c r="N63" s="9"/>
      <c r="O63" s="20"/>
      <c r="P63" s="11"/>
      <c r="Q63" s="11"/>
      <c r="R63" s="11"/>
      <c r="S63" s="11"/>
      <c r="T63" s="11"/>
      <c r="U63" s="11">
        <v>2800</v>
      </c>
      <c r="V63" s="11"/>
      <c r="W63" s="11"/>
      <c r="X63" s="11"/>
      <c r="Y63" s="11"/>
      <c r="Z63" s="11"/>
      <c r="AA63" s="11"/>
      <c r="AB63" s="44"/>
      <c r="AC63" s="44"/>
      <c r="AD63" s="44"/>
      <c r="AE63" s="44"/>
      <c r="AF63" s="44"/>
      <c r="AG63" s="44"/>
      <c r="AH63" s="44"/>
      <c r="AI63" s="44"/>
      <c r="AJ63" s="44"/>
      <c r="AK63" s="44"/>
      <c r="AL63" s="44"/>
      <c r="AM63" s="44"/>
    </row>
    <row r="64" spans="1:39" ht="96.75">
      <c r="A64" s="48">
        <v>60</v>
      </c>
      <c r="B64" s="47" t="s">
        <v>369</v>
      </c>
      <c r="C64" s="48" t="s">
        <v>366</v>
      </c>
      <c r="D64" s="2" t="s">
        <v>367</v>
      </c>
      <c r="E64" s="47" t="s">
        <v>368</v>
      </c>
      <c r="F64" s="49">
        <v>5200</v>
      </c>
      <c r="G64" s="49">
        <f t="shared" si="0"/>
        <v>0</v>
      </c>
      <c r="H64" s="49">
        <f t="shared" si="1"/>
        <v>5200</v>
      </c>
      <c r="I64" s="50">
        <f t="shared" si="2"/>
        <v>0</v>
      </c>
      <c r="J64" s="13">
        <v>11106</v>
      </c>
      <c r="K64" s="27"/>
      <c r="L64" s="23"/>
      <c r="M64" s="45" t="s">
        <v>43</v>
      </c>
      <c r="N64" s="9"/>
      <c r="O64" s="20"/>
      <c r="P64" s="11"/>
      <c r="Q64" s="11"/>
      <c r="R64" s="11"/>
      <c r="S64" s="11"/>
      <c r="T64" s="11"/>
      <c r="U64" s="11"/>
      <c r="V64" s="11"/>
      <c r="W64" s="11">
        <v>5200</v>
      </c>
      <c r="X64" s="11"/>
      <c r="Y64" s="11"/>
      <c r="Z64" s="11"/>
      <c r="AA64" s="11"/>
      <c r="AB64" s="44"/>
      <c r="AC64" s="44"/>
      <c r="AD64" s="44"/>
      <c r="AE64" s="44"/>
      <c r="AF64" s="44"/>
      <c r="AG64" s="44"/>
      <c r="AH64" s="44"/>
      <c r="AI64" s="44"/>
      <c r="AJ64" s="44"/>
      <c r="AK64" s="44"/>
      <c r="AL64" s="44"/>
      <c r="AM64" s="44"/>
    </row>
    <row r="65" spans="1:39" ht="145.5">
      <c r="A65" s="48">
        <v>61</v>
      </c>
      <c r="B65" s="47" t="s">
        <v>269</v>
      </c>
      <c r="C65" s="48" t="s">
        <v>266</v>
      </c>
      <c r="D65" s="2" t="s">
        <v>267</v>
      </c>
      <c r="E65" s="47" t="s">
        <v>268</v>
      </c>
      <c r="F65" s="49">
        <v>40000</v>
      </c>
      <c r="G65" s="49">
        <f t="shared" si="0"/>
        <v>0</v>
      </c>
      <c r="H65" s="49">
        <f t="shared" si="1"/>
        <v>40000</v>
      </c>
      <c r="I65" s="50">
        <f t="shared" si="2"/>
        <v>0</v>
      </c>
      <c r="J65" s="13"/>
      <c r="K65" s="27">
        <v>44683</v>
      </c>
      <c r="L65" s="23"/>
      <c r="M65" s="45" t="s">
        <v>43</v>
      </c>
      <c r="N65" s="9"/>
      <c r="O65" s="20"/>
      <c r="P65" s="11"/>
      <c r="Q65" s="11"/>
      <c r="R65" s="11"/>
      <c r="S65" s="11"/>
      <c r="T65" s="11">
        <v>40000</v>
      </c>
      <c r="U65" s="11"/>
      <c r="V65" s="11"/>
      <c r="W65" s="11"/>
      <c r="X65" s="11"/>
      <c r="Y65" s="11"/>
      <c r="Z65" s="11"/>
      <c r="AA65" s="11"/>
      <c r="AB65" s="44"/>
      <c r="AC65" s="44"/>
      <c r="AD65" s="44"/>
      <c r="AE65" s="44"/>
      <c r="AF65" s="44"/>
      <c r="AG65" s="44"/>
      <c r="AH65" s="44"/>
      <c r="AI65" s="44"/>
      <c r="AJ65" s="44"/>
      <c r="AK65" s="44"/>
      <c r="AL65" s="44"/>
      <c r="AM65" s="44"/>
    </row>
    <row r="66" spans="1:39" ht="162">
      <c r="A66" s="48">
        <v>62</v>
      </c>
      <c r="B66" s="47" t="s">
        <v>315</v>
      </c>
      <c r="C66" s="48" t="s">
        <v>313</v>
      </c>
      <c r="D66" s="2" t="s">
        <v>316</v>
      </c>
      <c r="E66" s="47" t="s">
        <v>314</v>
      </c>
      <c r="F66" s="49">
        <v>18900</v>
      </c>
      <c r="G66" s="49">
        <f t="shared" si="0"/>
        <v>0</v>
      </c>
      <c r="H66" s="49">
        <f t="shared" si="1"/>
        <v>0</v>
      </c>
      <c r="I66" s="50">
        <f t="shared" si="2"/>
        <v>18900</v>
      </c>
      <c r="J66" s="13">
        <v>11112</v>
      </c>
      <c r="K66" s="27"/>
      <c r="L66" s="23"/>
      <c r="M66" s="45" t="s">
        <v>57</v>
      </c>
      <c r="N66" s="9"/>
      <c r="O66" s="20"/>
      <c r="P66" s="11"/>
      <c r="Q66" s="11"/>
      <c r="R66" s="11"/>
      <c r="S66" s="11"/>
      <c r="T66" s="11"/>
      <c r="U66" s="11"/>
      <c r="V66" s="11"/>
      <c r="W66" s="11"/>
      <c r="X66" s="11"/>
      <c r="Y66" s="11"/>
      <c r="Z66" s="11"/>
      <c r="AA66" s="11"/>
      <c r="AB66" s="44"/>
      <c r="AC66" s="44"/>
      <c r="AD66" s="44"/>
      <c r="AE66" s="44"/>
      <c r="AF66" s="44"/>
      <c r="AG66" s="44"/>
      <c r="AH66" s="44"/>
      <c r="AI66" s="44"/>
      <c r="AJ66" s="44"/>
      <c r="AK66" s="44"/>
      <c r="AL66" s="44"/>
      <c r="AM66" s="44"/>
    </row>
    <row r="67" spans="1:39" ht="194.25">
      <c r="A67" s="48">
        <v>63</v>
      </c>
      <c r="B67" s="47" t="s">
        <v>426</v>
      </c>
      <c r="C67" s="48" t="s">
        <v>423</v>
      </c>
      <c r="D67" s="2" t="s">
        <v>424</v>
      </c>
      <c r="E67" s="47" t="s">
        <v>425</v>
      </c>
      <c r="F67" s="49">
        <v>108000</v>
      </c>
      <c r="G67" s="49">
        <f t="shared" si="0"/>
        <v>27299</v>
      </c>
      <c r="H67" s="49">
        <f t="shared" si="1"/>
        <v>27299</v>
      </c>
      <c r="I67" s="50">
        <f t="shared" si="2"/>
        <v>80701</v>
      </c>
      <c r="J67" s="13">
        <v>1120731</v>
      </c>
      <c r="K67" s="27"/>
      <c r="L67" s="23"/>
      <c r="M67" s="45" t="s">
        <v>57</v>
      </c>
      <c r="N67" s="9"/>
      <c r="O67" s="20"/>
      <c r="P67" s="11"/>
      <c r="Q67" s="11"/>
      <c r="R67" s="11"/>
      <c r="S67" s="11"/>
      <c r="T67" s="11"/>
      <c r="U67" s="11"/>
      <c r="V67" s="11"/>
      <c r="W67" s="11"/>
      <c r="X67" s="11"/>
      <c r="Y67" s="11">
        <v>27299</v>
      </c>
      <c r="Z67" s="11"/>
      <c r="AA67" s="11"/>
      <c r="AB67" s="44"/>
      <c r="AC67" s="44"/>
      <c r="AD67" s="44"/>
      <c r="AE67" s="44"/>
      <c r="AF67" s="44"/>
      <c r="AG67" s="44"/>
      <c r="AH67" s="44"/>
      <c r="AI67" s="44"/>
      <c r="AJ67" s="44"/>
      <c r="AK67" s="44"/>
      <c r="AL67" s="44"/>
      <c r="AM67" s="44"/>
    </row>
    <row r="68" spans="1:39" ht="96.75">
      <c r="A68" s="48">
        <v>64</v>
      </c>
      <c r="B68" s="47" t="s">
        <v>401</v>
      </c>
      <c r="C68" s="48" t="s">
        <v>398</v>
      </c>
      <c r="D68" s="2" t="s">
        <v>400</v>
      </c>
      <c r="E68" s="47" t="s">
        <v>399</v>
      </c>
      <c r="F68" s="49">
        <v>13600</v>
      </c>
      <c r="G68" s="49">
        <f t="shared" si="0"/>
        <v>4958</v>
      </c>
      <c r="H68" s="49">
        <f t="shared" si="1"/>
        <v>13600</v>
      </c>
      <c r="I68" s="50">
        <f t="shared" si="2"/>
        <v>0</v>
      </c>
      <c r="J68" s="13">
        <v>11110</v>
      </c>
      <c r="K68" s="27"/>
      <c r="L68" s="23"/>
      <c r="M68" s="45" t="s">
        <v>142</v>
      </c>
      <c r="N68" s="9"/>
      <c r="O68" s="20"/>
      <c r="P68" s="11"/>
      <c r="Q68" s="11"/>
      <c r="R68" s="11"/>
      <c r="S68" s="11"/>
      <c r="T68" s="11"/>
      <c r="U68" s="11"/>
      <c r="V68" s="11"/>
      <c r="W68" s="11"/>
      <c r="X68" s="11">
        <v>8642</v>
      </c>
      <c r="Y68" s="11">
        <v>4958</v>
      </c>
      <c r="Z68" s="11"/>
      <c r="AA68" s="11"/>
      <c r="AB68" s="44"/>
      <c r="AC68" s="44"/>
      <c r="AD68" s="44"/>
      <c r="AE68" s="44"/>
      <c r="AF68" s="44"/>
      <c r="AG68" s="44"/>
      <c r="AH68" s="44"/>
      <c r="AI68" s="44"/>
      <c r="AJ68" s="44"/>
      <c r="AK68" s="44"/>
      <c r="AL68" s="44"/>
      <c r="AM68" s="44"/>
    </row>
    <row r="69" spans="1:39" ht="96.75">
      <c r="A69" s="48">
        <v>65</v>
      </c>
      <c r="B69" s="47" t="s">
        <v>144</v>
      </c>
      <c r="C69" s="48" t="s">
        <v>140</v>
      </c>
      <c r="D69" s="2" t="s">
        <v>141</v>
      </c>
      <c r="E69" s="47" t="s">
        <v>143</v>
      </c>
      <c r="F69" s="49">
        <v>50000</v>
      </c>
      <c r="G69" s="49">
        <f t="shared" si="0"/>
        <v>0</v>
      </c>
      <c r="H69" s="49">
        <f t="shared" si="1"/>
        <v>50000</v>
      </c>
      <c r="I69" s="50">
        <f t="shared" si="2"/>
        <v>0</v>
      </c>
      <c r="J69" s="13">
        <v>1110731</v>
      </c>
      <c r="K69" s="27"/>
      <c r="L69" s="23"/>
      <c r="M69" s="45" t="s">
        <v>142</v>
      </c>
      <c r="N69" s="9"/>
      <c r="O69" s="20"/>
      <c r="P69" s="11"/>
      <c r="Q69" s="11"/>
      <c r="R69" s="11"/>
      <c r="S69" s="11">
        <v>50000</v>
      </c>
      <c r="T69" s="11"/>
      <c r="U69" s="11"/>
      <c r="V69" s="11"/>
      <c r="W69" s="11"/>
      <c r="X69" s="11"/>
      <c r="Y69" s="11"/>
      <c r="Z69" s="11"/>
      <c r="AA69" s="11"/>
      <c r="AB69" s="44"/>
      <c r="AC69" s="44"/>
      <c r="AD69" s="44"/>
      <c r="AE69" s="44"/>
      <c r="AF69" s="44"/>
      <c r="AG69" s="44"/>
      <c r="AH69" s="44"/>
      <c r="AI69" s="44"/>
      <c r="AJ69" s="44"/>
      <c r="AK69" s="44"/>
      <c r="AL69" s="44"/>
      <c r="AM69" s="44"/>
    </row>
    <row r="70" spans="1:39" ht="81">
      <c r="A70" s="48">
        <v>66</v>
      </c>
      <c r="B70" s="60" t="s">
        <v>111</v>
      </c>
      <c r="C70" s="48" t="s">
        <v>92</v>
      </c>
      <c r="D70" s="2" t="s">
        <v>109</v>
      </c>
      <c r="E70" s="47" t="s">
        <v>110</v>
      </c>
      <c r="F70" s="49">
        <v>4240</v>
      </c>
      <c r="G70" s="49">
        <f t="shared" si="0"/>
        <v>0</v>
      </c>
      <c r="H70" s="49">
        <f t="shared" si="1"/>
        <v>0</v>
      </c>
      <c r="I70" s="50">
        <f t="shared" si="2"/>
        <v>4240</v>
      </c>
      <c r="J70" s="13">
        <v>11012</v>
      </c>
      <c r="K70" s="27"/>
      <c r="L70" s="47"/>
      <c r="M70" s="45" t="s">
        <v>56</v>
      </c>
      <c r="N70" s="9"/>
      <c r="O70" s="20"/>
      <c r="P70" s="11"/>
      <c r="Q70" s="11"/>
      <c r="R70" s="11"/>
      <c r="S70" s="11"/>
      <c r="T70" s="11"/>
      <c r="U70" s="11"/>
      <c r="V70" s="11"/>
      <c r="W70" s="11"/>
      <c r="X70" s="11"/>
      <c r="Y70" s="11"/>
      <c r="Z70" s="11"/>
      <c r="AA70" s="11"/>
      <c r="AB70" s="44"/>
      <c r="AC70" s="44"/>
      <c r="AD70" s="44"/>
      <c r="AE70" s="44"/>
      <c r="AF70" s="44"/>
      <c r="AG70" s="44"/>
      <c r="AH70" s="44"/>
      <c r="AI70" s="44"/>
      <c r="AJ70" s="44"/>
      <c r="AK70" s="44"/>
      <c r="AL70" s="44"/>
      <c r="AM70" s="44"/>
    </row>
    <row r="71" spans="1:39" ht="81">
      <c r="A71" s="48">
        <v>67</v>
      </c>
      <c r="B71" s="47" t="s">
        <v>124</v>
      </c>
      <c r="C71" s="48" t="s">
        <v>121</v>
      </c>
      <c r="D71" s="2" t="s">
        <v>122</v>
      </c>
      <c r="E71" s="47" t="s">
        <v>123</v>
      </c>
      <c r="F71" s="49">
        <v>594000</v>
      </c>
      <c r="G71" s="49">
        <f t="shared" si="0"/>
        <v>0</v>
      </c>
      <c r="H71" s="49">
        <f t="shared" si="1"/>
        <v>0</v>
      </c>
      <c r="I71" s="50">
        <f t="shared" si="2"/>
        <v>594000</v>
      </c>
      <c r="J71" s="13">
        <v>11112</v>
      </c>
      <c r="K71" s="27"/>
      <c r="L71" s="23"/>
      <c r="M71" s="45" t="s">
        <v>56</v>
      </c>
      <c r="N71" s="9"/>
      <c r="O71" s="20"/>
      <c r="P71" s="11"/>
      <c r="Q71" s="11"/>
      <c r="R71" s="11"/>
      <c r="S71" s="11"/>
      <c r="T71" s="11"/>
      <c r="U71" s="11"/>
      <c r="V71" s="11"/>
      <c r="W71" s="11"/>
      <c r="X71" s="11"/>
      <c r="Y71" s="11"/>
      <c r="Z71" s="11"/>
      <c r="AA71" s="11"/>
      <c r="AB71" s="44"/>
      <c r="AC71" s="44"/>
      <c r="AD71" s="44"/>
      <c r="AE71" s="44"/>
      <c r="AF71" s="44"/>
      <c r="AG71" s="44"/>
      <c r="AH71" s="44"/>
      <c r="AI71" s="44"/>
      <c r="AJ71" s="44"/>
      <c r="AK71" s="44"/>
      <c r="AL71" s="44"/>
      <c r="AM71" s="44"/>
    </row>
    <row r="72" spans="1:39" ht="113.25">
      <c r="A72" s="48">
        <v>68</v>
      </c>
      <c r="B72" s="47" t="s">
        <v>175</v>
      </c>
      <c r="C72" s="48" t="s">
        <v>121</v>
      </c>
      <c r="D72" s="2" t="s">
        <v>134</v>
      </c>
      <c r="E72" s="47" t="s">
        <v>459</v>
      </c>
      <c r="F72" s="49">
        <f>495834+323168</f>
        <v>819002</v>
      </c>
      <c r="G72" s="49">
        <f t="shared" si="0"/>
        <v>113344</v>
      </c>
      <c r="H72" s="49">
        <f t="shared" si="1"/>
        <v>453085</v>
      </c>
      <c r="I72" s="50">
        <f t="shared" si="2"/>
        <v>365917</v>
      </c>
      <c r="J72" s="13">
        <v>11112</v>
      </c>
      <c r="K72" s="27"/>
      <c r="L72" s="23"/>
      <c r="M72" s="45" t="s">
        <v>56</v>
      </c>
      <c r="N72" s="9"/>
      <c r="O72" s="20"/>
      <c r="P72" s="11"/>
      <c r="Q72" s="11">
        <v>35868</v>
      </c>
      <c r="R72" s="11">
        <v>30064</v>
      </c>
      <c r="S72" s="11">
        <v>30064</v>
      </c>
      <c r="T72" s="11">
        <v>66879</v>
      </c>
      <c r="U72" s="11">
        <v>30064</v>
      </c>
      <c r="V72" s="11">
        <v>7259</v>
      </c>
      <c r="W72" s="11">
        <v>17439</v>
      </c>
      <c r="X72" s="11">
        <v>122104</v>
      </c>
      <c r="Y72" s="11">
        <v>113344</v>
      </c>
      <c r="Z72" s="11"/>
      <c r="AA72" s="11"/>
      <c r="AB72" s="44"/>
      <c r="AC72" s="44"/>
      <c r="AD72" s="44"/>
      <c r="AE72" s="44"/>
      <c r="AF72" s="44"/>
      <c r="AG72" s="44"/>
      <c r="AH72" s="44"/>
      <c r="AI72" s="44"/>
      <c r="AJ72" s="44"/>
      <c r="AK72" s="44"/>
      <c r="AL72" s="44"/>
      <c r="AM72" s="44"/>
    </row>
    <row r="73" spans="1:39" ht="64.5">
      <c r="A73" s="48">
        <v>69</v>
      </c>
      <c r="B73" s="47" t="s">
        <v>331</v>
      </c>
      <c r="C73" s="48" t="s">
        <v>121</v>
      </c>
      <c r="D73" s="2" t="s">
        <v>329</v>
      </c>
      <c r="E73" s="47" t="s">
        <v>330</v>
      </c>
      <c r="F73" s="49">
        <v>170184</v>
      </c>
      <c r="G73" s="49">
        <f t="shared" si="0"/>
        <v>0</v>
      </c>
      <c r="H73" s="49">
        <f t="shared" si="1"/>
        <v>170184</v>
      </c>
      <c r="I73" s="50">
        <f t="shared" si="2"/>
        <v>0</v>
      </c>
      <c r="J73" s="13"/>
      <c r="K73" s="27">
        <v>44725</v>
      </c>
      <c r="L73" s="23"/>
      <c r="M73" s="45" t="s">
        <v>56</v>
      </c>
      <c r="N73" s="9"/>
      <c r="O73" s="20"/>
      <c r="P73" s="11"/>
      <c r="Q73" s="11"/>
      <c r="R73" s="11"/>
      <c r="S73" s="11"/>
      <c r="T73" s="11"/>
      <c r="U73" s="11">
        <v>170184</v>
      </c>
      <c r="V73" s="11"/>
      <c r="W73" s="11"/>
      <c r="X73" s="11"/>
      <c r="Y73" s="11"/>
      <c r="Z73" s="11"/>
      <c r="AA73" s="11"/>
      <c r="AB73" s="44"/>
      <c r="AC73" s="44"/>
      <c r="AD73" s="44"/>
      <c r="AE73" s="44"/>
      <c r="AF73" s="44"/>
      <c r="AG73" s="44"/>
      <c r="AH73" s="44"/>
      <c r="AI73" s="44"/>
      <c r="AJ73" s="44"/>
      <c r="AK73" s="44"/>
      <c r="AL73" s="44"/>
      <c r="AM73" s="44"/>
    </row>
    <row r="74" spans="1:39" ht="113.25">
      <c r="A74" s="48">
        <v>70</v>
      </c>
      <c r="B74" s="47" t="s">
        <v>230</v>
      </c>
      <c r="C74" s="48" t="s">
        <v>290</v>
      </c>
      <c r="D74" s="2" t="s">
        <v>291</v>
      </c>
      <c r="E74" s="47" t="s">
        <v>292</v>
      </c>
      <c r="F74" s="49">
        <v>660880</v>
      </c>
      <c r="G74" s="49">
        <f t="shared" si="0"/>
        <v>0</v>
      </c>
      <c r="H74" s="49">
        <f t="shared" si="1"/>
        <v>660880</v>
      </c>
      <c r="I74" s="50">
        <f t="shared" si="2"/>
        <v>0</v>
      </c>
      <c r="J74" s="13"/>
      <c r="K74" s="27"/>
      <c r="L74" s="23"/>
      <c r="M74" s="45" t="s">
        <v>56</v>
      </c>
      <c r="N74" s="9"/>
      <c r="O74" s="20"/>
      <c r="P74" s="11"/>
      <c r="Q74" s="11"/>
      <c r="R74" s="11"/>
      <c r="S74" s="11"/>
      <c r="T74" s="11">
        <v>660880</v>
      </c>
      <c r="U74" s="11"/>
      <c r="V74" s="11"/>
      <c r="W74" s="11"/>
      <c r="X74" s="11"/>
      <c r="Y74" s="11"/>
      <c r="Z74" s="11"/>
      <c r="AA74" s="11"/>
      <c r="AB74" s="44"/>
      <c r="AC74" s="44"/>
      <c r="AD74" s="44"/>
      <c r="AE74" s="44"/>
      <c r="AF74" s="44"/>
      <c r="AG74" s="44"/>
      <c r="AH74" s="44"/>
      <c r="AI74" s="44"/>
      <c r="AJ74" s="44"/>
      <c r="AK74" s="44"/>
      <c r="AL74" s="44"/>
      <c r="AM74" s="44"/>
    </row>
    <row r="75" spans="1:39" ht="113.25">
      <c r="A75" s="48">
        <v>71</v>
      </c>
      <c r="B75" s="47" t="s">
        <v>385</v>
      </c>
      <c r="C75" s="48" t="s">
        <v>290</v>
      </c>
      <c r="D75" s="2" t="s">
        <v>383</v>
      </c>
      <c r="E75" s="47" t="s">
        <v>384</v>
      </c>
      <c r="F75" s="49">
        <v>1600</v>
      </c>
      <c r="G75" s="49">
        <f t="shared" si="0"/>
        <v>0</v>
      </c>
      <c r="H75" s="49">
        <f t="shared" si="1"/>
        <v>1600</v>
      </c>
      <c r="I75" s="50">
        <f t="shared" si="2"/>
        <v>0</v>
      </c>
      <c r="J75" s="13"/>
      <c r="K75" s="27"/>
      <c r="L75" s="23"/>
      <c r="M75" s="45" t="s">
        <v>56</v>
      </c>
      <c r="N75" s="9"/>
      <c r="O75" s="20"/>
      <c r="P75" s="11"/>
      <c r="Q75" s="11"/>
      <c r="R75" s="11"/>
      <c r="S75" s="11"/>
      <c r="T75" s="11"/>
      <c r="U75" s="11"/>
      <c r="V75" s="11"/>
      <c r="W75" s="11">
        <v>1600</v>
      </c>
      <c r="X75" s="11"/>
      <c r="Y75" s="11"/>
      <c r="Z75" s="11"/>
      <c r="AA75" s="11"/>
      <c r="AB75" s="44"/>
      <c r="AC75" s="44"/>
      <c r="AD75" s="44"/>
      <c r="AE75" s="44"/>
      <c r="AF75" s="44"/>
      <c r="AG75" s="44"/>
      <c r="AH75" s="44"/>
      <c r="AI75" s="44"/>
      <c r="AJ75" s="44"/>
      <c r="AK75" s="44"/>
      <c r="AL75" s="44"/>
      <c r="AM75" s="44"/>
    </row>
    <row r="76" spans="1:39" ht="113.25">
      <c r="A76" s="48">
        <v>72</v>
      </c>
      <c r="B76" s="47" t="s">
        <v>230</v>
      </c>
      <c r="C76" s="48" t="s">
        <v>227</v>
      </c>
      <c r="D76" s="2" t="s">
        <v>228</v>
      </c>
      <c r="E76" s="47" t="s">
        <v>229</v>
      </c>
      <c r="F76" s="49">
        <v>7920</v>
      </c>
      <c r="G76" s="49">
        <f aca="true" t="shared" si="3" ref="G76:G110">Y76</f>
        <v>0</v>
      </c>
      <c r="H76" s="49">
        <f aca="true" t="shared" si="4" ref="H76:H110">SUM(P76:Y76)</f>
        <v>7920</v>
      </c>
      <c r="I76" s="50">
        <f aca="true" t="shared" si="5" ref="I76:I110">F76-H76</f>
        <v>0</v>
      </c>
      <c r="J76" s="13"/>
      <c r="K76" s="27"/>
      <c r="L76" s="23"/>
      <c r="M76" s="45" t="s">
        <v>47</v>
      </c>
      <c r="N76" s="9"/>
      <c r="O76" s="20"/>
      <c r="P76" s="11"/>
      <c r="Q76" s="11"/>
      <c r="R76" s="11"/>
      <c r="S76" s="11"/>
      <c r="T76" s="11"/>
      <c r="U76" s="11">
        <v>7920</v>
      </c>
      <c r="V76" s="11"/>
      <c r="W76" s="11"/>
      <c r="X76" s="11"/>
      <c r="Y76" s="11"/>
      <c r="Z76" s="11"/>
      <c r="AA76" s="11"/>
      <c r="AB76" s="44"/>
      <c r="AC76" s="44"/>
      <c r="AD76" s="44"/>
      <c r="AE76" s="44"/>
      <c r="AF76" s="44"/>
      <c r="AG76" s="44"/>
      <c r="AH76" s="44"/>
      <c r="AI76" s="44"/>
      <c r="AJ76" s="44"/>
      <c r="AK76" s="44"/>
      <c r="AL76" s="44"/>
      <c r="AM76" s="44"/>
    </row>
    <row r="77" spans="1:39" ht="194.25">
      <c r="A77" s="48">
        <v>73</v>
      </c>
      <c r="B77" s="47" t="s">
        <v>284</v>
      </c>
      <c r="C77" s="48" t="s">
        <v>281</v>
      </c>
      <c r="D77" s="2" t="s">
        <v>282</v>
      </c>
      <c r="E77" s="47" t="s">
        <v>283</v>
      </c>
      <c r="F77" s="49">
        <v>238858</v>
      </c>
      <c r="G77" s="49">
        <f t="shared" si="3"/>
        <v>0</v>
      </c>
      <c r="H77" s="49">
        <f t="shared" si="4"/>
        <v>238858</v>
      </c>
      <c r="I77" s="50">
        <f t="shared" si="5"/>
        <v>0</v>
      </c>
      <c r="J77" s="13">
        <v>11101</v>
      </c>
      <c r="K77" s="27"/>
      <c r="L77" s="23"/>
      <c r="M77" s="45" t="s">
        <v>56</v>
      </c>
      <c r="N77" s="9"/>
      <c r="O77" s="20"/>
      <c r="P77" s="11"/>
      <c r="Q77" s="11"/>
      <c r="R77" s="11"/>
      <c r="S77" s="11"/>
      <c r="T77" s="11"/>
      <c r="U77" s="11">
        <v>238858</v>
      </c>
      <c r="V77" s="11"/>
      <c r="W77" s="11"/>
      <c r="X77" s="11"/>
      <c r="Y77" s="11"/>
      <c r="Z77" s="11"/>
      <c r="AA77" s="11"/>
      <c r="AB77" s="44"/>
      <c r="AC77" s="44"/>
      <c r="AD77" s="44"/>
      <c r="AE77" s="44"/>
      <c r="AF77" s="44"/>
      <c r="AG77" s="44"/>
      <c r="AH77" s="44"/>
      <c r="AI77" s="44"/>
      <c r="AJ77" s="44"/>
      <c r="AK77" s="44"/>
      <c r="AL77" s="44"/>
      <c r="AM77" s="44"/>
    </row>
    <row r="78" spans="1:39" ht="226.5">
      <c r="A78" s="48">
        <v>74</v>
      </c>
      <c r="B78" s="47" t="s">
        <v>465</v>
      </c>
      <c r="C78" s="48" t="s">
        <v>281</v>
      </c>
      <c r="D78" s="2" t="s">
        <v>463</v>
      </c>
      <c r="E78" s="47" t="s">
        <v>464</v>
      </c>
      <c r="F78" s="49">
        <v>222598</v>
      </c>
      <c r="G78" s="49">
        <f>Y78</f>
        <v>0</v>
      </c>
      <c r="H78" s="49">
        <f>SUM(P78:Y78)</f>
        <v>0</v>
      </c>
      <c r="I78" s="50">
        <f>F78-H78</f>
        <v>222598</v>
      </c>
      <c r="J78" s="13"/>
      <c r="K78" s="27"/>
      <c r="L78" s="23"/>
      <c r="M78" s="45" t="s">
        <v>56</v>
      </c>
      <c r="N78" s="9"/>
      <c r="O78" s="20"/>
      <c r="P78" s="11"/>
      <c r="Q78" s="11"/>
      <c r="R78" s="11"/>
      <c r="S78" s="11"/>
      <c r="T78" s="11"/>
      <c r="U78" s="11"/>
      <c r="V78" s="11"/>
      <c r="W78" s="11"/>
      <c r="X78" s="11"/>
      <c r="Y78" s="11"/>
      <c r="Z78" s="11"/>
      <c r="AA78" s="11"/>
      <c r="AB78" s="44"/>
      <c r="AC78" s="44"/>
      <c r="AD78" s="44"/>
      <c r="AE78" s="44"/>
      <c r="AF78" s="44"/>
      <c r="AG78" s="44"/>
      <c r="AH78" s="44"/>
      <c r="AI78" s="44"/>
      <c r="AJ78" s="44"/>
      <c r="AK78" s="44"/>
      <c r="AL78" s="44"/>
      <c r="AM78" s="44"/>
    </row>
    <row r="79" spans="1:39" ht="194.25">
      <c r="A79" s="48">
        <v>75</v>
      </c>
      <c r="B79" s="47" t="s">
        <v>189</v>
      </c>
      <c r="C79" s="48" t="s">
        <v>186</v>
      </c>
      <c r="D79" s="2" t="s">
        <v>187</v>
      </c>
      <c r="E79" s="47" t="s">
        <v>188</v>
      </c>
      <c r="F79" s="49">
        <v>87820</v>
      </c>
      <c r="G79" s="49">
        <f t="shared" si="3"/>
        <v>0</v>
      </c>
      <c r="H79" s="49">
        <f t="shared" si="4"/>
        <v>87820</v>
      </c>
      <c r="I79" s="50">
        <f t="shared" si="5"/>
        <v>0</v>
      </c>
      <c r="J79" s="13">
        <v>1110630</v>
      </c>
      <c r="K79" s="27">
        <v>44792</v>
      </c>
      <c r="L79" s="23"/>
      <c r="M79" s="45" t="s">
        <v>56</v>
      </c>
      <c r="N79" s="9"/>
      <c r="O79" s="20"/>
      <c r="P79" s="11"/>
      <c r="Q79" s="11"/>
      <c r="R79" s="11">
        <v>59620</v>
      </c>
      <c r="S79" s="11">
        <v>6900</v>
      </c>
      <c r="T79" s="11">
        <v>5700</v>
      </c>
      <c r="U79" s="11">
        <v>4200</v>
      </c>
      <c r="V79" s="11">
        <v>5700</v>
      </c>
      <c r="W79" s="11">
        <v>5700</v>
      </c>
      <c r="X79" s="11"/>
      <c r="Y79" s="11"/>
      <c r="Z79" s="11"/>
      <c r="AA79" s="11"/>
      <c r="AB79" s="44"/>
      <c r="AC79" s="44"/>
      <c r="AD79" s="44"/>
      <c r="AE79" s="44"/>
      <c r="AF79" s="44"/>
      <c r="AG79" s="44"/>
      <c r="AH79" s="44"/>
      <c r="AI79" s="44"/>
      <c r="AJ79" s="44"/>
      <c r="AK79" s="44"/>
      <c r="AL79" s="44"/>
      <c r="AM79" s="44"/>
    </row>
    <row r="80" spans="1:39" ht="113.25">
      <c r="A80" s="48">
        <v>76</v>
      </c>
      <c r="B80" s="47" t="s">
        <v>462</v>
      </c>
      <c r="C80" s="48" t="s">
        <v>186</v>
      </c>
      <c r="D80" s="2" t="s">
        <v>460</v>
      </c>
      <c r="E80" s="47" t="s">
        <v>461</v>
      </c>
      <c r="F80" s="49">
        <f>113100+64780+50000</f>
        <v>227880</v>
      </c>
      <c r="G80" s="49">
        <f>Y80</f>
        <v>0</v>
      </c>
      <c r="H80" s="49">
        <f>SUM(P80:Y80)</f>
        <v>0</v>
      </c>
      <c r="I80" s="50">
        <f>F80-H80</f>
        <v>227880</v>
      </c>
      <c r="J80" s="13">
        <v>1111231</v>
      </c>
      <c r="K80" s="27"/>
      <c r="L80" s="23"/>
      <c r="M80" s="45" t="s">
        <v>56</v>
      </c>
      <c r="N80" s="9"/>
      <c r="O80" s="20"/>
      <c r="P80" s="11"/>
      <c r="Q80" s="11"/>
      <c r="R80" s="11"/>
      <c r="S80" s="11"/>
      <c r="T80" s="11"/>
      <c r="U80" s="11"/>
      <c r="V80" s="11"/>
      <c r="W80" s="11"/>
      <c r="X80" s="11"/>
      <c r="Y80" s="11"/>
      <c r="Z80" s="11"/>
      <c r="AA80" s="11"/>
      <c r="AB80" s="44"/>
      <c r="AC80" s="44"/>
      <c r="AD80" s="44"/>
      <c r="AE80" s="44"/>
      <c r="AF80" s="44"/>
      <c r="AG80" s="44"/>
      <c r="AH80" s="44"/>
      <c r="AI80" s="44"/>
      <c r="AJ80" s="44"/>
      <c r="AK80" s="44"/>
      <c r="AL80" s="44"/>
      <c r="AM80" s="44"/>
    </row>
    <row r="81" spans="1:39" ht="81">
      <c r="A81" s="48">
        <v>77</v>
      </c>
      <c r="B81" s="47" t="s">
        <v>340</v>
      </c>
      <c r="C81" s="48" t="s">
        <v>337</v>
      </c>
      <c r="D81" s="2" t="s">
        <v>338</v>
      </c>
      <c r="E81" s="47" t="s">
        <v>339</v>
      </c>
      <c r="F81" s="49">
        <v>1300</v>
      </c>
      <c r="G81" s="49">
        <f t="shared" si="3"/>
        <v>0</v>
      </c>
      <c r="H81" s="49">
        <f t="shared" si="4"/>
        <v>1300</v>
      </c>
      <c r="I81" s="50">
        <f t="shared" si="5"/>
        <v>0</v>
      </c>
      <c r="J81" s="13"/>
      <c r="K81" s="27"/>
      <c r="L81" s="23"/>
      <c r="M81" s="45" t="s">
        <v>174</v>
      </c>
      <c r="N81" s="9"/>
      <c r="O81" s="20"/>
      <c r="P81" s="11"/>
      <c r="Q81" s="11"/>
      <c r="R81" s="11"/>
      <c r="S81" s="11"/>
      <c r="T81" s="11"/>
      <c r="U81" s="11"/>
      <c r="V81" s="11">
        <v>1300</v>
      </c>
      <c r="W81" s="11"/>
      <c r="X81" s="11"/>
      <c r="Y81" s="11"/>
      <c r="Z81" s="11"/>
      <c r="AA81" s="11"/>
      <c r="AB81" s="44"/>
      <c r="AC81" s="44"/>
      <c r="AD81" s="44"/>
      <c r="AE81" s="44"/>
      <c r="AF81" s="44"/>
      <c r="AG81" s="44"/>
      <c r="AH81" s="44"/>
      <c r="AI81" s="44"/>
      <c r="AJ81" s="44"/>
      <c r="AK81" s="44"/>
      <c r="AL81" s="44"/>
      <c r="AM81" s="44"/>
    </row>
    <row r="82" spans="1:39" ht="96.75">
      <c r="A82" s="48">
        <v>78</v>
      </c>
      <c r="B82" s="47" t="s">
        <v>394</v>
      </c>
      <c r="C82" s="48" t="s">
        <v>391</v>
      </c>
      <c r="D82" s="2" t="s">
        <v>392</v>
      </c>
      <c r="E82" s="47" t="s">
        <v>393</v>
      </c>
      <c r="F82" s="49">
        <v>40000</v>
      </c>
      <c r="G82" s="49">
        <f t="shared" si="3"/>
        <v>0</v>
      </c>
      <c r="H82" s="49">
        <f t="shared" si="4"/>
        <v>40000</v>
      </c>
      <c r="I82" s="50">
        <f t="shared" si="5"/>
        <v>0</v>
      </c>
      <c r="J82" s="13">
        <v>1110830</v>
      </c>
      <c r="K82" s="27">
        <v>44802</v>
      </c>
      <c r="L82" s="23"/>
      <c r="M82" s="45" t="s">
        <v>174</v>
      </c>
      <c r="N82" s="9"/>
      <c r="O82" s="20"/>
      <c r="P82" s="11"/>
      <c r="Q82" s="11"/>
      <c r="R82" s="11"/>
      <c r="S82" s="11"/>
      <c r="T82" s="11"/>
      <c r="U82" s="11"/>
      <c r="V82" s="11"/>
      <c r="W82" s="11">
        <v>40000</v>
      </c>
      <c r="X82" s="11"/>
      <c r="Y82" s="11"/>
      <c r="Z82" s="11"/>
      <c r="AA82" s="11"/>
      <c r="AB82" s="44"/>
      <c r="AC82" s="44"/>
      <c r="AD82" s="44"/>
      <c r="AE82" s="44"/>
      <c r="AF82" s="44"/>
      <c r="AG82" s="44"/>
      <c r="AH82" s="44"/>
      <c r="AI82" s="44"/>
      <c r="AJ82" s="44"/>
      <c r="AK82" s="44"/>
      <c r="AL82" s="44"/>
      <c r="AM82" s="44"/>
    </row>
    <row r="83" spans="1:39" ht="129">
      <c r="A83" s="48">
        <v>79</v>
      </c>
      <c r="B83" s="47" t="s">
        <v>176</v>
      </c>
      <c r="C83" s="48" t="s">
        <v>171</v>
      </c>
      <c r="D83" s="2" t="s">
        <v>172</v>
      </c>
      <c r="E83" s="47" t="s">
        <v>173</v>
      </c>
      <c r="F83" s="49">
        <v>8000</v>
      </c>
      <c r="G83" s="49">
        <f t="shared" si="3"/>
        <v>0</v>
      </c>
      <c r="H83" s="49">
        <f t="shared" si="4"/>
        <v>8000</v>
      </c>
      <c r="I83" s="50">
        <f t="shared" si="5"/>
        <v>0</v>
      </c>
      <c r="J83" s="13">
        <v>1110731</v>
      </c>
      <c r="K83" s="27">
        <v>44770</v>
      </c>
      <c r="L83" s="23"/>
      <c r="M83" s="45" t="s">
        <v>174</v>
      </c>
      <c r="N83" s="9"/>
      <c r="O83" s="20"/>
      <c r="P83" s="11"/>
      <c r="Q83" s="11"/>
      <c r="R83" s="11"/>
      <c r="S83" s="11">
        <v>4784</v>
      </c>
      <c r="T83" s="11"/>
      <c r="U83" s="11"/>
      <c r="V83" s="11">
        <v>3216</v>
      </c>
      <c r="W83" s="11"/>
      <c r="X83" s="11"/>
      <c r="Y83" s="11"/>
      <c r="Z83" s="11"/>
      <c r="AA83" s="11"/>
      <c r="AB83" s="44"/>
      <c r="AC83" s="44"/>
      <c r="AD83" s="44"/>
      <c r="AE83" s="44"/>
      <c r="AF83" s="44"/>
      <c r="AG83" s="44"/>
      <c r="AH83" s="44"/>
      <c r="AI83" s="44"/>
      <c r="AJ83" s="44"/>
      <c r="AK83" s="44"/>
      <c r="AL83" s="44"/>
      <c r="AM83" s="44"/>
    </row>
    <row r="84" spans="1:39" ht="81">
      <c r="A84" s="48">
        <v>80</v>
      </c>
      <c r="B84" s="47" t="s">
        <v>336</v>
      </c>
      <c r="C84" s="48" t="s">
        <v>332</v>
      </c>
      <c r="D84" s="2" t="s">
        <v>333</v>
      </c>
      <c r="E84" s="47" t="s">
        <v>335</v>
      </c>
      <c r="F84" s="49">
        <v>200000</v>
      </c>
      <c r="G84" s="49">
        <f t="shared" si="3"/>
        <v>2650</v>
      </c>
      <c r="H84" s="49">
        <f t="shared" si="4"/>
        <v>200000</v>
      </c>
      <c r="I84" s="50">
        <f t="shared" si="5"/>
        <v>0</v>
      </c>
      <c r="J84" s="13"/>
      <c r="K84" s="27">
        <v>44838</v>
      </c>
      <c r="L84" s="23"/>
      <c r="M84" s="45" t="s">
        <v>334</v>
      </c>
      <c r="N84" s="9"/>
      <c r="O84" s="20"/>
      <c r="P84" s="11"/>
      <c r="Q84" s="11"/>
      <c r="R84" s="11"/>
      <c r="S84" s="11"/>
      <c r="T84" s="11"/>
      <c r="U84" s="11">
        <v>161510</v>
      </c>
      <c r="V84" s="11"/>
      <c r="W84" s="11">
        <v>15240</v>
      </c>
      <c r="X84" s="11">
        <v>20600</v>
      </c>
      <c r="Y84" s="11">
        <v>2650</v>
      </c>
      <c r="Z84" s="11"/>
      <c r="AA84" s="11"/>
      <c r="AB84" s="44"/>
      <c r="AC84" s="44"/>
      <c r="AD84" s="44"/>
      <c r="AE84" s="44"/>
      <c r="AF84" s="44"/>
      <c r="AG84" s="44"/>
      <c r="AH84" s="44"/>
      <c r="AI84" s="44"/>
      <c r="AJ84" s="44"/>
      <c r="AK84" s="44"/>
      <c r="AL84" s="44"/>
      <c r="AM84" s="44"/>
    </row>
    <row r="85" spans="1:39" ht="81">
      <c r="A85" s="48">
        <v>81</v>
      </c>
      <c r="B85" s="47" t="s">
        <v>276</v>
      </c>
      <c r="C85" s="48" t="s">
        <v>273</v>
      </c>
      <c r="D85" s="2" t="s">
        <v>274</v>
      </c>
      <c r="E85" s="47" t="s">
        <v>275</v>
      </c>
      <c r="F85" s="49">
        <v>10000</v>
      </c>
      <c r="G85" s="49">
        <f t="shared" si="3"/>
        <v>0</v>
      </c>
      <c r="H85" s="49">
        <f t="shared" si="4"/>
        <v>10000</v>
      </c>
      <c r="I85" s="50">
        <f t="shared" si="5"/>
        <v>0</v>
      </c>
      <c r="J85" s="13"/>
      <c r="K85" s="27"/>
      <c r="L85" s="23"/>
      <c r="M85" s="45" t="s">
        <v>43</v>
      </c>
      <c r="N85" s="9"/>
      <c r="O85" s="20"/>
      <c r="P85" s="11"/>
      <c r="Q85" s="11"/>
      <c r="R85" s="11"/>
      <c r="S85" s="11"/>
      <c r="T85" s="11"/>
      <c r="U85" s="11">
        <v>10000</v>
      </c>
      <c r="V85" s="11"/>
      <c r="W85" s="11"/>
      <c r="X85" s="11"/>
      <c r="Y85" s="11"/>
      <c r="Z85" s="11"/>
      <c r="AA85" s="11"/>
      <c r="AB85" s="44"/>
      <c r="AC85" s="44"/>
      <c r="AD85" s="44"/>
      <c r="AE85" s="44"/>
      <c r="AF85" s="44"/>
      <c r="AG85" s="44"/>
      <c r="AH85" s="44"/>
      <c r="AI85" s="44"/>
      <c r="AJ85" s="44"/>
      <c r="AK85" s="44"/>
      <c r="AL85" s="44"/>
      <c r="AM85" s="44"/>
    </row>
    <row r="86" spans="1:39" ht="48">
      <c r="A86" s="48">
        <v>82</v>
      </c>
      <c r="B86" s="47"/>
      <c r="C86" s="48" t="s">
        <v>431</v>
      </c>
      <c r="D86" s="2" t="s">
        <v>433</v>
      </c>
      <c r="E86" s="47" t="s">
        <v>432</v>
      </c>
      <c r="F86" s="49">
        <f>14850+34650</f>
        <v>49500</v>
      </c>
      <c r="G86" s="49">
        <f t="shared" si="3"/>
        <v>0</v>
      </c>
      <c r="H86" s="49">
        <f t="shared" si="4"/>
        <v>0</v>
      </c>
      <c r="I86" s="50">
        <f t="shared" si="5"/>
        <v>49500</v>
      </c>
      <c r="J86" s="13"/>
      <c r="K86" s="27"/>
      <c r="L86" s="23"/>
      <c r="M86" s="45" t="s">
        <v>334</v>
      </c>
      <c r="N86" s="9"/>
      <c r="O86" s="20"/>
      <c r="P86" s="11"/>
      <c r="Q86" s="11"/>
      <c r="R86" s="11"/>
      <c r="S86" s="11"/>
      <c r="T86" s="11"/>
      <c r="U86" s="11"/>
      <c r="V86" s="11"/>
      <c r="W86" s="11"/>
      <c r="X86" s="11"/>
      <c r="Y86" s="11"/>
      <c r="Z86" s="11"/>
      <c r="AA86" s="11"/>
      <c r="AB86" s="44"/>
      <c r="AC86" s="44"/>
      <c r="AD86" s="44"/>
      <c r="AE86" s="44"/>
      <c r="AF86" s="44"/>
      <c r="AG86" s="44"/>
      <c r="AH86" s="44"/>
      <c r="AI86" s="44"/>
      <c r="AJ86" s="44"/>
      <c r="AK86" s="44"/>
      <c r="AL86" s="44"/>
      <c r="AM86" s="44"/>
    </row>
    <row r="87" spans="1:39" ht="145.5">
      <c r="A87" s="48">
        <v>83</v>
      </c>
      <c r="B87" s="47" t="s">
        <v>205</v>
      </c>
      <c r="C87" s="48" t="s">
        <v>202</v>
      </c>
      <c r="D87" s="2" t="s">
        <v>203</v>
      </c>
      <c r="E87" s="47" t="s">
        <v>204</v>
      </c>
      <c r="F87" s="49">
        <v>8578</v>
      </c>
      <c r="G87" s="49">
        <f t="shared" si="3"/>
        <v>5514</v>
      </c>
      <c r="H87" s="49">
        <f t="shared" si="4"/>
        <v>7556</v>
      </c>
      <c r="I87" s="50">
        <f t="shared" si="5"/>
        <v>1022</v>
      </c>
      <c r="J87" s="13">
        <v>11112</v>
      </c>
      <c r="K87" s="27"/>
      <c r="L87" s="23"/>
      <c r="M87" s="45" t="s">
        <v>142</v>
      </c>
      <c r="N87" s="9"/>
      <c r="O87" s="20"/>
      <c r="P87" s="11"/>
      <c r="Q87" s="11"/>
      <c r="R87" s="11"/>
      <c r="S87" s="11"/>
      <c r="T87" s="11"/>
      <c r="U87" s="11"/>
      <c r="V87" s="11"/>
      <c r="W87" s="11"/>
      <c r="X87" s="11">
        <v>2042</v>
      </c>
      <c r="Y87" s="11">
        <v>5514</v>
      </c>
      <c r="Z87" s="11"/>
      <c r="AA87" s="11"/>
      <c r="AB87" s="44"/>
      <c r="AC87" s="44"/>
      <c r="AD87" s="44"/>
      <c r="AE87" s="44"/>
      <c r="AF87" s="44"/>
      <c r="AG87" s="44"/>
      <c r="AH87" s="44"/>
      <c r="AI87" s="44"/>
      <c r="AJ87" s="44"/>
      <c r="AK87" s="44"/>
      <c r="AL87" s="44"/>
      <c r="AM87" s="44"/>
    </row>
    <row r="88" spans="1:39" ht="162">
      <c r="A88" s="48">
        <v>84</v>
      </c>
      <c r="B88" s="47" t="s">
        <v>378</v>
      </c>
      <c r="C88" s="48" t="s">
        <v>375</v>
      </c>
      <c r="D88" s="2" t="s">
        <v>376</v>
      </c>
      <c r="E88" s="47" t="s">
        <v>377</v>
      </c>
      <c r="F88" s="49">
        <v>11099323</v>
      </c>
      <c r="G88" s="49">
        <f t="shared" si="3"/>
        <v>0</v>
      </c>
      <c r="H88" s="49">
        <f t="shared" si="4"/>
        <v>11099323</v>
      </c>
      <c r="I88" s="50">
        <f t="shared" si="5"/>
        <v>0</v>
      </c>
      <c r="J88" s="13"/>
      <c r="K88" s="27"/>
      <c r="L88" s="23"/>
      <c r="M88" s="45" t="s">
        <v>192</v>
      </c>
      <c r="N88" s="9"/>
      <c r="O88" s="20"/>
      <c r="P88" s="11"/>
      <c r="Q88" s="11"/>
      <c r="R88" s="11"/>
      <c r="S88" s="11"/>
      <c r="T88" s="11"/>
      <c r="U88" s="11"/>
      <c r="V88" s="11">
        <v>11099323</v>
      </c>
      <c r="W88" s="11"/>
      <c r="X88" s="11"/>
      <c r="Y88" s="11"/>
      <c r="Z88" s="11"/>
      <c r="AA88" s="11"/>
      <c r="AB88" s="44"/>
      <c r="AC88" s="44"/>
      <c r="AD88" s="44"/>
      <c r="AE88" s="44"/>
      <c r="AF88" s="44"/>
      <c r="AG88" s="44"/>
      <c r="AH88" s="44"/>
      <c r="AI88" s="44"/>
      <c r="AJ88" s="44"/>
      <c r="AK88" s="44"/>
      <c r="AL88" s="44"/>
      <c r="AM88" s="44"/>
    </row>
    <row r="89" spans="1:39" ht="96.75">
      <c r="A89" s="48">
        <v>85</v>
      </c>
      <c r="B89" s="47" t="s">
        <v>415</v>
      </c>
      <c r="C89" s="48" t="s">
        <v>375</v>
      </c>
      <c r="D89" s="2" t="s">
        <v>414</v>
      </c>
      <c r="E89" s="47" t="s">
        <v>413</v>
      </c>
      <c r="F89" s="49">
        <v>200000</v>
      </c>
      <c r="G89" s="49">
        <f t="shared" si="3"/>
        <v>0</v>
      </c>
      <c r="H89" s="49">
        <f t="shared" si="4"/>
        <v>1500</v>
      </c>
      <c r="I89" s="50">
        <f t="shared" si="5"/>
        <v>198500</v>
      </c>
      <c r="J89" s="13"/>
      <c r="K89" s="27"/>
      <c r="L89" s="23"/>
      <c r="M89" s="45" t="s">
        <v>192</v>
      </c>
      <c r="N89" s="9"/>
      <c r="O89" s="20"/>
      <c r="P89" s="11"/>
      <c r="Q89" s="11"/>
      <c r="R89" s="11"/>
      <c r="S89" s="11"/>
      <c r="T89" s="11"/>
      <c r="U89" s="11"/>
      <c r="V89" s="11"/>
      <c r="W89" s="11"/>
      <c r="X89" s="11">
        <v>1500</v>
      </c>
      <c r="Y89" s="11"/>
      <c r="Z89" s="11"/>
      <c r="AA89" s="11"/>
      <c r="AB89" s="44"/>
      <c r="AC89" s="44"/>
      <c r="AD89" s="44"/>
      <c r="AE89" s="44"/>
      <c r="AF89" s="44"/>
      <c r="AG89" s="44"/>
      <c r="AH89" s="44"/>
      <c r="AI89" s="44"/>
      <c r="AJ89" s="44"/>
      <c r="AK89" s="44"/>
      <c r="AL89" s="44"/>
      <c r="AM89" s="44"/>
    </row>
    <row r="90" spans="1:39" ht="48">
      <c r="A90" s="48">
        <v>86</v>
      </c>
      <c r="B90" s="47"/>
      <c r="C90" s="48" t="s">
        <v>375</v>
      </c>
      <c r="D90" s="2" t="s">
        <v>444</v>
      </c>
      <c r="E90" s="47" t="s">
        <v>443</v>
      </c>
      <c r="F90" s="49">
        <v>17480</v>
      </c>
      <c r="G90" s="49">
        <f>Y90</f>
        <v>17480</v>
      </c>
      <c r="H90" s="49">
        <f>SUM(P90:Y90)</f>
        <v>17480</v>
      </c>
      <c r="I90" s="50">
        <f>F90-H90</f>
        <v>0</v>
      </c>
      <c r="J90" s="13"/>
      <c r="K90" s="27"/>
      <c r="L90" s="23"/>
      <c r="M90" s="45" t="s">
        <v>192</v>
      </c>
      <c r="N90" s="9"/>
      <c r="O90" s="20"/>
      <c r="P90" s="11"/>
      <c r="Q90" s="11"/>
      <c r="R90" s="11"/>
      <c r="S90" s="11"/>
      <c r="T90" s="11"/>
      <c r="U90" s="11"/>
      <c r="V90" s="11"/>
      <c r="W90" s="11"/>
      <c r="X90" s="11"/>
      <c r="Y90" s="11">
        <v>17480</v>
      </c>
      <c r="Z90" s="11"/>
      <c r="AA90" s="11"/>
      <c r="AB90" s="44"/>
      <c r="AC90" s="44"/>
      <c r="AD90" s="44"/>
      <c r="AE90" s="44"/>
      <c r="AF90" s="44"/>
      <c r="AG90" s="44"/>
      <c r="AH90" s="44"/>
      <c r="AI90" s="44"/>
      <c r="AJ90" s="44"/>
      <c r="AK90" s="44"/>
      <c r="AL90" s="44"/>
      <c r="AM90" s="44"/>
    </row>
    <row r="91" spans="1:39" ht="48">
      <c r="A91" s="48">
        <v>87</v>
      </c>
      <c r="B91" s="47" t="s">
        <v>435</v>
      </c>
      <c r="C91" s="48" t="s">
        <v>479</v>
      </c>
      <c r="D91" s="2" t="s">
        <v>434</v>
      </c>
      <c r="E91" s="47" t="s">
        <v>436</v>
      </c>
      <c r="F91" s="49">
        <v>59800</v>
      </c>
      <c r="G91" s="49">
        <f t="shared" si="3"/>
        <v>0</v>
      </c>
      <c r="H91" s="49">
        <f t="shared" si="4"/>
        <v>0</v>
      </c>
      <c r="I91" s="50">
        <f t="shared" si="5"/>
        <v>59800</v>
      </c>
      <c r="J91" s="13">
        <v>1111220</v>
      </c>
      <c r="K91" s="27"/>
      <c r="L91" s="23"/>
      <c r="M91" s="45" t="s">
        <v>174</v>
      </c>
      <c r="N91" s="9"/>
      <c r="O91" s="20"/>
      <c r="P91" s="11"/>
      <c r="Q91" s="11"/>
      <c r="R91" s="11"/>
      <c r="S91" s="11"/>
      <c r="T91" s="11"/>
      <c r="U91" s="11"/>
      <c r="V91" s="11"/>
      <c r="W91" s="11"/>
      <c r="X91" s="11"/>
      <c r="Y91" s="11"/>
      <c r="Z91" s="11"/>
      <c r="AA91" s="11"/>
      <c r="AB91" s="44"/>
      <c r="AC91" s="44"/>
      <c r="AD91" s="44"/>
      <c r="AE91" s="44"/>
      <c r="AF91" s="44"/>
      <c r="AG91" s="44"/>
      <c r="AH91" s="44"/>
      <c r="AI91" s="44"/>
      <c r="AJ91" s="44"/>
      <c r="AK91" s="44"/>
      <c r="AL91" s="44"/>
      <c r="AM91" s="44"/>
    </row>
    <row r="92" spans="1:27" s="39" customFormat="1" ht="145.5">
      <c r="A92" s="48">
        <v>88</v>
      </c>
      <c r="B92" s="59" t="s">
        <v>108</v>
      </c>
      <c r="C92" s="22" t="s">
        <v>105</v>
      </c>
      <c r="D92" s="23" t="s">
        <v>106</v>
      </c>
      <c r="E92" s="59" t="s">
        <v>107</v>
      </c>
      <c r="F92" s="51">
        <v>123423</v>
      </c>
      <c r="G92" s="49">
        <f t="shared" si="3"/>
        <v>0</v>
      </c>
      <c r="H92" s="49">
        <f t="shared" si="4"/>
        <v>123423</v>
      </c>
      <c r="I92" s="50">
        <f t="shared" si="5"/>
        <v>0</v>
      </c>
      <c r="J92" s="52">
        <v>1110731</v>
      </c>
      <c r="K92" s="28">
        <v>44748</v>
      </c>
      <c r="L92" s="47"/>
      <c r="M92" s="38" t="s">
        <v>49</v>
      </c>
      <c r="N92" s="24"/>
      <c r="O92" s="25"/>
      <c r="P92" s="26">
        <v>2451</v>
      </c>
      <c r="Q92" s="26">
        <v>700</v>
      </c>
      <c r="R92" s="26">
        <v>8431</v>
      </c>
      <c r="S92" s="26">
        <v>1231</v>
      </c>
      <c r="T92" s="26">
        <v>36632</v>
      </c>
      <c r="U92" s="26">
        <v>6725</v>
      </c>
      <c r="V92" s="26">
        <v>67253</v>
      </c>
      <c r="W92" s="26"/>
      <c r="X92" s="26"/>
      <c r="Y92" s="26"/>
      <c r="Z92" s="26"/>
      <c r="AA92" s="26"/>
    </row>
    <row r="93" spans="1:27" s="39" customFormat="1" ht="81">
      <c r="A93" s="48">
        <v>89</v>
      </c>
      <c r="B93" s="59" t="s">
        <v>127</v>
      </c>
      <c r="C93" s="22" t="s">
        <v>125</v>
      </c>
      <c r="D93" s="23" t="s">
        <v>128</v>
      </c>
      <c r="E93" s="59" t="s">
        <v>129</v>
      </c>
      <c r="F93" s="51">
        <v>13233</v>
      </c>
      <c r="G93" s="49">
        <f t="shared" si="3"/>
        <v>0</v>
      </c>
      <c r="H93" s="49">
        <f t="shared" si="4"/>
        <v>13233</v>
      </c>
      <c r="I93" s="50">
        <f t="shared" si="5"/>
        <v>0</v>
      </c>
      <c r="J93" s="52"/>
      <c r="K93" s="28"/>
      <c r="L93" s="47"/>
      <c r="M93" s="38" t="s">
        <v>126</v>
      </c>
      <c r="N93" s="24"/>
      <c r="O93" s="25"/>
      <c r="P93" s="26">
        <v>13233</v>
      </c>
      <c r="Q93" s="26"/>
      <c r="R93" s="26"/>
      <c r="S93" s="26"/>
      <c r="T93" s="26"/>
      <c r="U93" s="26"/>
      <c r="V93" s="26"/>
      <c r="W93" s="26"/>
      <c r="X93" s="26"/>
      <c r="Y93" s="26"/>
      <c r="Z93" s="26"/>
      <c r="AA93" s="26"/>
    </row>
    <row r="94" spans="1:27" s="39" customFormat="1" ht="258.75">
      <c r="A94" s="48">
        <v>90</v>
      </c>
      <c r="B94" s="59" t="s">
        <v>170</v>
      </c>
      <c r="C94" s="22" t="s">
        <v>167</v>
      </c>
      <c r="D94" s="23" t="s">
        <v>169</v>
      </c>
      <c r="E94" s="59" t="s">
        <v>168</v>
      </c>
      <c r="F94" s="51">
        <v>618429</v>
      </c>
      <c r="G94" s="49">
        <f t="shared" si="3"/>
        <v>0</v>
      </c>
      <c r="H94" s="49">
        <f t="shared" si="4"/>
        <v>618429</v>
      </c>
      <c r="I94" s="50">
        <f t="shared" si="5"/>
        <v>0</v>
      </c>
      <c r="J94" s="52">
        <v>1110731</v>
      </c>
      <c r="K94" s="28"/>
      <c r="L94" s="47"/>
      <c r="M94" s="38" t="s">
        <v>161</v>
      </c>
      <c r="N94" s="24"/>
      <c r="O94" s="25"/>
      <c r="P94" s="26"/>
      <c r="Q94" s="26">
        <v>294937</v>
      </c>
      <c r="R94" s="26">
        <v>75106</v>
      </c>
      <c r="S94" s="26">
        <v>74474</v>
      </c>
      <c r="T94" s="26">
        <v>74645</v>
      </c>
      <c r="U94" s="26">
        <v>74645</v>
      </c>
      <c r="V94" s="26">
        <v>11745</v>
      </c>
      <c r="W94" s="26">
        <v>9229</v>
      </c>
      <c r="X94" s="26">
        <v>3648</v>
      </c>
      <c r="Y94" s="26"/>
      <c r="Z94" s="26"/>
      <c r="AA94" s="26"/>
    </row>
    <row r="95" spans="1:27" s="39" customFormat="1" ht="64.5" customHeight="1">
      <c r="A95" s="48">
        <v>91</v>
      </c>
      <c r="B95" s="66" t="s">
        <v>455</v>
      </c>
      <c r="C95" s="22" t="s">
        <v>451</v>
      </c>
      <c r="D95" s="23" t="s">
        <v>452</v>
      </c>
      <c r="E95" s="66" t="s">
        <v>453</v>
      </c>
      <c r="F95" s="51">
        <v>446004</v>
      </c>
      <c r="G95" s="49">
        <f>Y95</f>
        <v>348539</v>
      </c>
      <c r="H95" s="49">
        <f>SUM(P95:Y95)</f>
        <v>348539</v>
      </c>
      <c r="I95" s="50">
        <f>F95-H95</f>
        <v>97465</v>
      </c>
      <c r="J95" s="52"/>
      <c r="K95" s="28"/>
      <c r="L95" s="47"/>
      <c r="M95" s="38" t="s">
        <v>49</v>
      </c>
      <c r="N95" s="24"/>
      <c r="O95" s="25"/>
      <c r="P95" s="26"/>
      <c r="Q95" s="26"/>
      <c r="R95" s="26"/>
      <c r="S95" s="26"/>
      <c r="T95" s="26"/>
      <c r="U95" s="26"/>
      <c r="V95" s="26"/>
      <c r="W95" s="26"/>
      <c r="X95" s="26"/>
      <c r="Y95" s="26">
        <v>348539</v>
      </c>
      <c r="Z95" s="26"/>
      <c r="AA95" s="26"/>
    </row>
    <row r="96" spans="1:27" s="39" customFormat="1" ht="64.5" customHeight="1">
      <c r="A96" s="48">
        <v>92</v>
      </c>
      <c r="B96" s="67"/>
      <c r="C96" s="22" t="s">
        <v>480</v>
      </c>
      <c r="D96" s="23" t="s">
        <v>454</v>
      </c>
      <c r="E96" s="67"/>
      <c r="F96" s="51">
        <v>174116</v>
      </c>
      <c r="G96" s="49">
        <f>Y96</f>
        <v>0</v>
      </c>
      <c r="H96" s="49">
        <f>SUM(P96:Y96)</f>
        <v>0</v>
      </c>
      <c r="I96" s="50">
        <f>F96-H96</f>
        <v>174116</v>
      </c>
      <c r="J96" s="52"/>
      <c r="K96" s="28"/>
      <c r="L96" s="47"/>
      <c r="M96" s="38" t="s">
        <v>49</v>
      </c>
      <c r="N96" s="24"/>
      <c r="O96" s="25"/>
      <c r="P96" s="26"/>
      <c r="Q96" s="26"/>
      <c r="R96" s="26"/>
      <c r="S96" s="26"/>
      <c r="T96" s="26"/>
      <c r="U96" s="26"/>
      <c r="V96" s="26"/>
      <c r="W96" s="26"/>
      <c r="X96" s="26"/>
      <c r="Y96" s="26"/>
      <c r="Z96" s="26"/>
      <c r="AA96" s="26"/>
    </row>
    <row r="97" spans="1:27" s="39" customFormat="1" ht="129">
      <c r="A97" s="48">
        <v>93</v>
      </c>
      <c r="B97" s="59" t="s">
        <v>162</v>
      </c>
      <c r="C97" s="22" t="s">
        <v>158</v>
      </c>
      <c r="D97" s="23" t="s">
        <v>159</v>
      </c>
      <c r="E97" s="59" t="s">
        <v>160</v>
      </c>
      <c r="F97" s="51">
        <v>88223</v>
      </c>
      <c r="G97" s="49">
        <f t="shared" si="3"/>
        <v>0</v>
      </c>
      <c r="H97" s="49">
        <f t="shared" si="4"/>
        <v>88223</v>
      </c>
      <c r="I97" s="50">
        <f t="shared" si="5"/>
        <v>0</v>
      </c>
      <c r="J97" s="52">
        <v>1110630</v>
      </c>
      <c r="K97" s="28"/>
      <c r="L97" s="47"/>
      <c r="M97" s="38" t="s">
        <v>161</v>
      </c>
      <c r="N97" s="24"/>
      <c r="O97" s="25"/>
      <c r="P97" s="26"/>
      <c r="Q97" s="26">
        <v>11028</v>
      </c>
      <c r="R97" s="26">
        <v>11028</v>
      </c>
      <c r="S97" s="26">
        <v>18380</v>
      </c>
      <c r="T97" s="26">
        <v>14704</v>
      </c>
      <c r="U97" s="26">
        <v>18380</v>
      </c>
      <c r="V97" s="26">
        <v>14703</v>
      </c>
      <c r="W97" s="26"/>
      <c r="X97" s="26"/>
      <c r="Y97" s="26"/>
      <c r="Z97" s="26"/>
      <c r="AA97" s="26"/>
    </row>
    <row r="98" spans="1:27" s="39" customFormat="1" ht="64.5">
      <c r="A98" s="48">
        <v>94</v>
      </c>
      <c r="B98" s="59" t="s">
        <v>458</v>
      </c>
      <c r="C98" s="22" t="s">
        <v>158</v>
      </c>
      <c r="D98" s="23" t="s">
        <v>457</v>
      </c>
      <c r="E98" s="59" t="s">
        <v>456</v>
      </c>
      <c r="F98" s="51">
        <v>3528</v>
      </c>
      <c r="G98" s="49">
        <f>Y98</f>
        <v>3528</v>
      </c>
      <c r="H98" s="49">
        <f>SUM(P98:Y98)</f>
        <v>3528</v>
      </c>
      <c r="I98" s="50">
        <f>F98-H98</f>
        <v>0</v>
      </c>
      <c r="J98" s="52"/>
      <c r="K98" s="28"/>
      <c r="L98" s="47"/>
      <c r="M98" s="38" t="s">
        <v>161</v>
      </c>
      <c r="N98" s="24"/>
      <c r="O98" s="25"/>
      <c r="P98" s="26"/>
      <c r="Q98" s="26"/>
      <c r="R98" s="26"/>
      <c r="S98" s="26"/>
      <c r="T98" s="26"/>
      <c r="U98" s="26"/>
      <c r="V98" s="26"/>
      <c r="W98" s="26"/>
      <c r="X98" s="26"/>
      <c r="Y98" s="26">
        <v>3528</v>
      </c>
      <c r="Z98" s="26"/>
      <c r="AA98" s="26"/>
    </row>
    <row r="99" spans="1:39" ht="129">
      <c r="A99" s="48">
        <v>95</v>
      </c>
      <c r="B99" s="47" t="s">
        <v>279</v>
      </c>
      <c r="C99" s="48" t="s">
        <v>280</v>
      </c>
      <c r="D99" s="2" t="s">
        <v>277</v>
      </c>
      <c r="E99" s="47" t="s">
        <v>278</v>
      </c>
      <c r="F99" s="49">
        <v>10000</v>
      </c>
      <c r="G99" s="49">
        <f t="shared" si="3"/>
        <v>10000</v>
      </c>
      <c r="H99" s="49">
        <f t="shared" si="4"/>
        <v>10000</v>
      </c>
      <c r="I99" s="50">
        <f t="shared" si="5"/>
        <v>0</v>
      </c>
      <c r="J99" s="13"/>
      <c r="K99" s="27"/>
      <c r="L99" s="23"/>
      <c r="M99" s="38" t="s">
        <v>49</v>
      </c>
      <c r="N99" s="9"/>
      <c r="O99" s="20"/>
      <c r="P99" s="11"/>
      <c r="Q99" s="11"/>
      <c r="R99" s="11"/>
      <c r="S99" s="11"/>
      <c r="T99" s="11"/>
      <c r="U99" s="11"/>
      <c r="V99" s="11"/>
      <c r="W99" s="11"/>
      <c r="X99" s="11"/>
      <c r="Y99" s="11">
        <v>10000</v>
      </c>
      <c r="Z99" s="11"/>
      <c r="AA99" s="11"/>
      <c r="AB99" s="44"/>
      <c r="AC99" s="44"/>
      <c r="AD99" s="44"/>
      <c r="AE99" s="44"/>
      <c r="AF99" s="44"/>
      <c r="AG99" s="44"/>
      <c r="AH99" s="44"/>
      <c r="AI99" s="44"/>
      <c r="AJ99" s="44"/>
      <c r="AK99" s="44"/>
      <c r="AL99" s="44"/>
      <c r="AM99" s="44"/>
    </row>
    <row r="100" spans="1:39" ht="145.5">
      <c r="A100" s="48">
        <v>96</v>
      </c>
      <c r="B100" s="47" t="s">
        <v>344</v>
      </c>
      <c r="C100" s="48" t="s">
        <v>341</v>
      </c>
      <c r="D100" s="2" t="s">
        <v>342</v>
      </c>
      <c r="E100" s="47" t="s">
        <v>343</v>
      </c>
      <c r="F100" s="49">
        <v>27827</v>
      </c>
      <c r="G100" s="49">
        <f t="shared" si="3"/>
        <v>0</v>
      </c>
      <c r="H100" s="49">
        <f t="shared" si="4"/>
        <v>0</v>
      </c>
      <c r="I100" s="50">
        <f t="shared" si="5"/>
        <v>27827</v>
      </c>
      <c r="J100" s="13">
        <v>11112</v>
      </c>
      <c r="K100" s="27"/>
      <c r="L100" s="23"/>
      <c r="M100" s="38" t="s">
        <v>142</v>
      </c>
      <c r="N100" s="9"/>
      <c r="O100" s="20"/>
      <c r="P100" s="11"/>
      <c r="Q100" s="11"/>
      <c r="R100" s="11"/>
      <c r="S100" s="11"/>
      <c r="T100" s="11"/>
      <c r="U100" s="11"/>
      <c r="V100" s="11"/>
      <c r="W100" s="11"/>
      <c r="X100" s="11"/>
      <c r="Y100" s="11"/>
      <c r="Z100" s="11"/>
      <c r="AA100" s="11"/>
      <c r="AB100" s="44"/>
      <c r="AC100" s="44"/>
      <c r="AD100" s="44"/>
      <c r="AE100" s="44"/>
      <c r="AF100" s="44"/>
      <c r="AG100" s="44"/>
      <c r="AH100" s="44"/>
      <c r="AI100" s="44"/>
      <c r="AJ100" s="44"/>
      <c r="AK100" s="44"/>
      <c r="AL100" s="44"/>
      <c r="AM100" s="44"/>
    </row>
    <row r="101" spans="1:39" ht="64.5">
      <c r="A101" s="48">
        <v>97</v>
      </c>
      <c r="B101" s="47" t="s">
        <v>296</v>
      </c>
      <c r="C101" s="48" t="s">
        <v>293</v>
      </c>
      <c r="D101" s="2" t="s">
        <v>294</v>
      </c>
      <c r="E101" s="47" t="s">
        <v>295</v>
      </c>
      <c r="F101" s="49">
        <v>34717</v>
      </c>
      <c r="G101" s="49">
        <f t="shared" si="3"/>
        <v>0</v>
      </c>
      <c r="H101" s="49">
        <f t="shared" si="4"/>
        <v>34717</v>
      </c>
      <c r="I101" s="50">
        <f t="shared" si="5"/>
        <v>0</v>
      </c>
      <c r="J101" s="13"/>
      <c r="K101" s="27">
        <v>44736</v>
      </c>
      <c r="L101" s="23"/>
      <c r="M101" s="38" t="s">
        <v>126</v>
      </c>
      <c r="N101" s="9"/>
      <c r="O101" s="20"/>
      <c r="P101" s="11"/>
      <c r="Q101" s="11"/>
      <c r="R101" s="11"/>
      <c r="S101" s="11"/>
      <c r="T101" s="11"/>
      <c r="U101" s="11">
        <v>34717</v>
      </c>
      <c r="V101" s="11"/>
      <c r="W101" s="11"/>
      <c r="X101" s="11"/>
      <c r="Y101" s="11"/>
      <c r="Z101" s="11"/>
      <c r="AA101" s="11"/>
      <c r="AB101" s="44"/>
      <c r="AC101" s="44"/>
      <c r="AD101" s="44"/>
      <c r="AE101" s="44"/>
      <c r="AF101" s="44"/>
      <c r="AG101" s="44"/>
      <c r="AH101" s="44"/>
      <c r="AI101" s="44"/>
      <c r="AJ101" s="44"/>
      <c r="AK101" s="44"/>
      <c r="AL101" s="44"/>
      <c r="AM101" s="44"/>
    </row>
    <row r="102" spans="1:39" ht="64.5">
      <c r="A102" s="48">
        <v>98</v>
      </c>
      <c r="B102" s="47" t="s">
        <v>389</v>
      </c>
      <c r="C102" s="48" t="s">
        <v>386</v>
      </c>
      <c r="D102" s="2" t="s">
        <v>387</v>
      </c>
      <c r="E102" s="47" t="s">
        <v>388</v>
      </c>
      <c r="F102" s="49">
        <v>16174</v>
      </c>
      <c r="G102" s="49">
        <f t="shared" si="3"/>
        <v>735</v>
      </c>
      <c r="H102" s="49">
        <f t="shared" si="4"/>
        <v>16174</v>
      </c>
      <c r="I102" s="50">
        <f t="shared" si="5"/>
        <v>0</v>
      </c>
      <c r="J102" s="13">
        <v>11112</v>
      </c>
      <c r="K102" s="27"/>
      <c r="L102" s="23"/>
      <c r="M102" s="38" t="s">
        <v>126</v>
      </c>
      <c r="N102" s="9"/>
      <c r="O102" s="20"/>
      <c r="P102" s="11"/>
      <c r="Q102" s="11"/>
      <c r="R102" s="11"/>
      <c r="S102" s="11"/>
      <c r="T102" s="11"/>
      <c r="U102" s="11"/>
      <c r="V102" s="11"/>
      <c r="W102" s="11">
        <v>15439</v>
      </c>
      <c r="X102" s="11"/>
      <c r="Y102" s="11">
        <v>735</v>
      </c>
      <c r="Z102" s="11"/>
      <c r="AA102" s="11"/>
      <c r="AB102" s="44"/>
      <c r="AC102" s="44"/>
      <c r="AD102" s="44"/>
      <c r="AE102" s="44"/>
      <c r="AF102" s="44"/>
      <c r="AG102" s="44"/>
      <c r="AH102" s="44"/>
      <c r="AI102" s="44"/>
      <c r="AJ102" s="44"/>
      <c r="AK102" s="44"/>
      <c r="AL102" s="44"/>
      <c r="AM102" s="44"/>
    </row>
    <row r="103" spans="1:39" ht="81">
      <c r="A103" s="48">
        <v>99</v>
      </c>
      <c r="B103" s="47" t="s">
        <v>304</v>
      </c>
      <c r="C103" s="48" t="s">
        <v>301</v>
      </c>
      <c r="D103" s="2" t="s">
        <v>302</v>
      </c>
      <c r="E103" s="47" t="s">
        <v>303</v>
      </c>
      <c r="F103" s="49">
        <v>1100</v>
      </c>
      <c r="G103" s="49">
        <f t="shared" si="3"/>
        <v>0</v>
      </c>
      <c r="H103" s="49">
        <f t="shared" si="4"/>
        <v>1100</v>
      </c>
      <c r="I103" s="50">
        <f t="shared" si="5"/>
        <v>0</v>
      </c>
      <c r="J103" s="13"/>
      <c r="K103" s="27"/>
      <c r="L103" s="23"/>
      <c r="M103" s="38" t="s">
        <v>126</v>
      </c>
      <c r="N103" s="9"/>
      <c r="O103" s="20"/>
      <c r="P103" s="11"/>
      <c r="Q103" s="11"/>
      <c r="R103" s="11"/>
      <c r="S103" s="11"/>
      <c r="T103" s="11"/>
      <c r="U103" s="11">
        <v>1100</v>
      </c>
      <c r="V103" s="11"/>
      <c r="W103" s="11"/>
      <c r="X103" s="11"/>
      <c r="Y103" s="11"/>
      <c r="Z103" s="11"/>
      <c r="AA103" s="11"/>
      <c r="AB103" s="44"/>
      <c r="AC103" s="44"/>
      <c r="AD103" s="44"/>
      <c r="AE103" s="44"/>
      <c r="AF103" s="44"/>
      <c r="AG103" s="44"/>
      <c r="AH103" s="44"/>
      <c r="AI103" s="44"/>
      <c r="AJ103" s="44"/>
      <c r="AK103" s="44"/>
      <c r="AL103" s="44"/>
      <c r="AM103" s="44"/>
    </row>
    <row r="104" spans="1:27" s="39" customFormat="1" ht="64.5">
      <c r="A104" s="48">
        <v>100</v>
      </c>
      <c r="B104" s="59" t="s">
        <v>153</v>
      </c>
      <c r="C104" s="22" t="s">
        <v>149</v>
      </c>
      <c r="D104" s="23" t="s">
        <v>150</v>
      </c>
      <c r="E104" s="59" t="s">
        <v>152</v>
      </c>
      <c r="F104" s="51">
        <v>34374</v>
      </c>
      <c r="G104" s="49">
        <f t="shared" si="3"/>
        <v>0</v>
      </c>
      <c r="H104" s="49">
        <f t="shared" si="4"/>
        <v>34374</v>
      </c>
      <c r="I104" s="50">
        <f t="shared" si="5"/>
        <v>0</v>
      </c>
      <c r="J104" s="52">
        <v>11106</v>
      </c>
      <c r="K104" s="28">
        <v>44721</v>
      </c>
      <c r="L104" s="47"/>
      <c r="M104" s="38" t="s">
        <v>151</v>
      </c>
      <c r="N104" s="24"/>
      <c r="O104" s="25"/>
      <c r="P104" s="26"/>
      <c r="Q104" s="26">
        <v>1800</v>
      </c>
      <c r="R104" s="26"/>
      <c r="S104" s="26"/>
      <c r="T104" s="26">
        <v>4800</v>
      </c>
      <c r="U104" s="26">
        <v>27774</v>
      </c>
      <c r="V104" s="26"/>
      <c r="W104" s="26"/>
      <c r="X104" s="26"/>
      <c r="Y104" s="26"/>
      <c r="Z104" s="26"/>
      <c r="AA104" s="26"/>
    </row>
    <row r="105" spans="1:27" s="39" customFormat="1" ht="145.5">
      <c r="A105" s="48">
        <v>101</v>
      </c>
      <c r="B105" s="59" t="s">
        <v>261</v>
      </c>
      <c r="C105" s="22" t="s">
        <v>258</v>
      </c>
      <c r="D105" s="23" t="s">
        <v>259</v>
      </c>
      <c r="E105" s="59" t="s">
        <v>260</v>
      </c>
      <c r="F105" s="51">
        <v>48300</v>
      </c>
      <c r="G105" s="49">
        <f t="shared" si="3"/>
        <v>0</v>
      </c>
      <c r="H105" s="49">
        <f t="shared" si="4"/>
        <v>48300</v>
      </c>
      <c r="I105" s="50">
        <f t="shared" si="5"/>
        <v>0</v>
      </c>
      <c r="J105" s="52">
        <v>1110630</v>
      </c>
      <c r="K105" s="28">
        <v>44728</v>
      </c>
      <c r="L105" s="47"/>
      <c r="M105" s="38" t="s">
        <v>151</v>
      </c>
      <c r="N105" s="24"/>
      <c r="O105" s="25"/>
      <c r="P105" s="26"/>
      <c r="Q105" s="26"/>
      <c r="R105" s="26"/>
      <c r="S105" s="26">
        <v>13042</v>
      </c>
      <c r="T105" s="26">
        <v>27392</v>
      </c>
      <c r="U105" s="26">
        <v>7866</v>
      </c>
      <c r="V105" s="26"/>
      <c r="W105" s="26"/>
      <c r="X105" s="26"/>
      <c r="Y105" s="26"/>
      <c r="Z105" s="26"/>
      <c r="AA105" s="26"/>
    </row>
    <row r="106" spans="1:27" s="39" customFormat="1" ht="145.5">
      <c r="A106" s="48">
        <v>102</v>
      </c>
      <c r="B106" s="59" t="s">
        <v>447</v>
      </c>
      <c r="C106" s="22" t="s">
        <v>258</v>
      </c>
      <c r="D106" s="23" t="s">
        <v>446</v>
      </c>
      <c r="E106" s="59" t="s">
        <v>445</v>
      </c>
      <c r="F106" s="51">
        <v>144852</v>
      </c>
      <c r="G106" s="49">
        <f>Y106</f>
        <v>0</v>
      </c>
      <c r="H106" s="49">
        <f>SUM(P106:Y106)</f>
        <v>0</v>
      </c>
      <c r="I106" s="50">
        <f>F106-H106</f>
        <v>144852</v>
      </c>
      <c r="J106" s="52"/>
      <c r="K106" s="28"/>
      <c r="L106" s="47"/>
      <c r="M106" s="38" t="s">
        <v>249</v>
      </c>
      <c r="N106" s="24"/>
      <c r="O106" s="25"/>
      <c r="P106" s="26"/>
      <c r="Q106" s="26"/>
      <c r="R106" s="26"/>
      <c r="S106" s="26"/>
      <c r="T106" s="26"/>
      <c r="U106" s="26"/>
      <c r="V106" s="26"/>
      <c r="W106" s="26"/>
      <c r="X106" s="26"/>
      <c r="Y106" s="26"/>
      <c r="Z106" s="26"/>
      <c r="AA106" s="26"/>
    </row>
    <row r="107" spans="1:27" s="39" customFormat="1" ht="145.5">
      <c r="A107" s="48">
        <v>103</v>
      </c>
      <c r="B107" s="59" t="s">
        <v>250</v>
      </c>
      <c r="C107" s="22" t="s">
        <v>246</v>
      </c>
      <c r="D107" s="23" t="s">
        <v>247</v>
      </c>
      <c r="E107" s="59" t="s">
        <v>248</v>
      </c>
      <c r="F107" s="51">
        <v>1050000</v>
      </c>
      <c r="G107" s="49">
        <f t="shared" si="3"/>
        <v>-14485</v>
      </c>
      <c r="H107" s="49">
        <f t="shared" si="4"/>
        <v>1035515</v>
      </c>
      <c r="I107" s="50">
        <f t="shared" si="5"/>
        <v>14485</v>
      </c>
      <c r="J107" s="52">
        <v>1110731</v>
      </c>
      <c r="K107" s="28">
        <v>44791</v>
      </c>
      <c r="L107" s="47"/>
      <c r="M107" s="38" t="s">
        <v>249</v>
      </c>
      <c r="N107" s="24"/>
      <c r="O107" s="25"/>
      <c r="P107" s="26"/>
      <c r="Q107" s="26"/>
      <c r="R107" s="26"/>
      <c r="S107" s="26">
        <v>636933</v>
      </c>
      <c r="T107" s="26">
        <v>45491</v>
      </c>
      <c r="U107" s="26">
        <v>219991</v>
      </c>
      <c r="V107" s="26">
        <v>127236</v>
      </c>
      <c r="W107" s="26">
        <v>13715</v>
      </c>
      <c r="X107" s="26">
        <v>6634</v>
      </c>
      <c r="Y107" s="26">
        <v>-14485</v>
      </c>
      <c r="Z107" s="26"/>
      <c r="AA107" s="26"/>
    </row>
    <row r="108" spans="1:27" s="39" customFormat="1" ht="64.5">
      <c r="A108" s="48">
        <v>104</v>
      </c>
      <c r="B108" s="59" t="s">
        <v>289</v>
      </c>
      <c r="C108" s="22" t="s">
        <v>246</v>
      </c>
      <c r="D108" s="23" t="s">
        <v>287</v>
      </c>
      <c r="E108" s="59" t="s">
        <v>288</v>
      </c>
      <c r="F108" s="51">
        <v>8000</v>
      </c>
      <c r="G108" s="49">
        <f t="shared" si="3"/>
        <v>0</v>
      </c>
      <c r="H108" s="49">
        <f t="shared" si="4"/>
        <v>8000</v>
      </c>
      <c r="I108" s="50">
        <f t="shared" si="5"/>
        <v>0</v>
      </c>
      <c r="J108" s="52">
        <v>11106</v>
      </c>
      <c r="K108" s="28">
        <v>44804</v>
      </c>
      <c r="L108" s="47"/>
      <c r="M108" s="38" t="s">
        <v>249</v>
      </c>
      <c r="N108" s="24"/>
      <c r="O108" s="25"/>
      <c r="P108" s="26"/>
      <c r="Q108" s="26"/>
      <c r="R108" s="26"/>
      <c r="S108" s="26"/>
      <c r="T108" s="26"/>
      <c r="U108" s="26"/>
      <c r="V108" s="26"/>
      <c r="W108" s="26">
        <v>5250</v>
      </c>
      <c r="X108" s="26">
        <v>2750</v>
      </c>
      <c r="Y108" s="26"/>
      <c r="Z108" s="26"/>
      <c r="AA108" s="26"/>
    </row>
    <row r="109" spans="1:27" s="39" customFormat="1" ht="81">
      <c r="A109" s="48">
        <v>105</v>
      </c>
      <c r="B109" s="59" t="s">
        <v>404</v>
      </c>
      <c r="C109" s="22" t="s">
        <v>246</v>
      </c>
      <c r="D109" s="23" t="s">
        <v>402</v>
      </c>
      <c r="E109" s="59" t="s">
        <v>403</v>
      </c>
      <c r="F109" s="51">
        <v>100000</v>
      </c>
      <c r="G109" s="49">
        <f t="shared" si="3"/>
        <v>0</v>
      </c>
      <c r="H109" s="49">
        <f t="shared" si="4"/>
        <v>100000</v>
      </c>
      <c r="I109" s="50">
        <f t="shared" si="5"/>
        <v>0</v>
      </c>
      <c r="J109" s="52">
        <v>1111201</v>
      </c>
      <c r="K109" s="28"/>
      <c r="L109" s="47"/>
      <c r="M109" s="38" t="s">
        <v>249</v>
      </c>
      <c r="N109" s="24"/>
      <c r="O109" s="25"/>
      <c r="P109" s="26"/>
      <c r="Q109" s="26"/>
      <c r="R109" s="26"/>
      <c r="S109" s="26"/>
      <c r="T109" s="26"/>
      <c r="U109" s="26"/>
      <c r="V109" s="26"/>
      <c r="W109" s="26">
        <v>100000</v>
      </c>
      <c r="X109" s="26"/>
      <c r="Y109" s="26"/>
      <c r="Z109" s="26"/>
      <c r="AA109" s="26"/>
    </row>
    <row r="110" spans="1:27" s="39" customFormat="1" ht="210">
      <c r="A110" s="48">
        <v>106</v>
      </c>
      <c r="B110" s="59" t="s">
        <v>411</v>
      </c>
      <c r="C110" s="22" t="s">
        <v>246</v>
      </c>
      <c r="D110" s="23" t="s">
        <v>406</v>
      </c>
      <c r="E110" s="59" t="s">
        <v>407</v>
      </c>
      <c r="F110" s="51">
        <v>450000</v>
      </c>
      <c r="G110" s="49">
        <f t="shared" si="3"/>
        <v>122768</v>
      </c>
      <c r="H110" s="49">
        <f t="shared" si="4"/>
        <v>252149</v>
      </c>
      <c r="I110" s="50">
        <f t="shared" si="5"/>
        <v>197851</v>
      </c>
      <c r="J110" s="52">
        <v>1120731</v>
      </c>
      <c r="K110" s="28"/>
      <c r="L110" s="47"/>
      <c r="M110" s="38" t="s">
        <v>249</v>
      </c>
      <c r="N110" s="24"/>
      <c r="O110" s="25"/>
      <c r="P110" s="26"/>
      <c r="Q110" s="26"/>
      <c r="R110" s="26"/>
      <c r="S110" s="26"/>
      <c r="T110" s="26"/>
      <c r="U110" s="26"/>
      <c r="V110" s="26"/>
      <c r="W110" s="26"/>
      <c r="X110" s="26">
        <v>129381</v>
      </c>
      <c r="Y110" s="26">
        <f>124927-2159</f>
        <v>122768</v>
      </c>
      <c r="Z110" s="26"/>
      <c r="AA110" s="26"/>
    </row>
    <row r="111" spans="1:27" s="39" customFormat="1" ht="145.5">
      <c r="A111" s="48">
        <v>107</v>
      </c>
      <c r="B111" s="59" t="s">
        <v>450</v>
      </c>
      <c r="C111" s="22" t="s">
        <v>246</v>
      </c>
      <c r="D111" s="23" t="s">
        <v>448</v>
      </c>
      <c r="E111" s="59" t="s">
        <v>449</v>
      </c>
      <c r="F111" s="51">
        <v>490</v>
      </c>
      <c r="G111" s="49">
        <f>Y111</f>
        <v>490</v>
      </c>
      <c r="H111" s="49">
        <f>SUM(P111:Y111)</f>
        <v>490</v>
      </c>
      <c r="I111" s="50">
        <f>F111-H111</f>
        <v>0</v>
      </c>
      <c r="J111" s="52"/>
      <c r="K111" s="28"/>
      <c r="L111" s="47"/>
      <c r="M111" s="38" t="s">
        <v>249</v>
      </c>
      <c r="N111" s="24"/>
      <c r="O111" s="25"/>
      <c r="P111" s="26"/>
      <c r="Q111" s="26"/>
      <c r="R111" s="26"/>
      <c r="S111" s="26"/>
      <c r="T111" s="26"/>
      <c r="U111" s="26"/>
      <c r="V111" s="26"/>
      <c r="W111" s="26"/>
      <c r="X111" s="26"/>
      <c r="Y111" s="26">
        <v>490</v>
      </c>
      <c r="Z111" s="26"/>
      <c r="AA111" s="26"/>
    </row>
    <row r="112" spans="1:27" s="36" customFormat="1" ht="24.75" customHeight="1">
      <c r="A112" s="14"/>
      <c r="B112" s="15" t="s">
        <v>1</v>
      </c>
      <c r="C112" s="16"/>
      <c r="D112" s="17"/>
      <c r="E112" s="17"/>
      <c r="F112" s="18">
        <f>SUM(F5:F111)</f>
        <v>30868822</v>
      </c>
      <c r="G112" s="18">
        <f>SUM(G5:G111)</f>
        <v>4291206</v>
      </c>
      <c r="H112" s="18">
        <f>SUM(H5:H111)</f>
        <v>26820588</v>
      </c>
      <c r="I112" s="18">
        <f>SUM(I5:I111)</f>
        <v>4048234</v>
      </c>
      <c r="J112" s="19"/>
      <c r="K112" s="29"/>
      <c r="L112" s="40"/>
      <c r="M112" s="46"/>
      <c r="N112" s="32"/>
      <c r="O112" s="21"/>
      <c r="P112" s="12"/>
      <c r="Q112" s="12"/>
      <c r="R112" s="12"/>
      <c r="S112" s="12"/>
      <c r="T112" s="12"/>
      <c r="U112" s="12"/>
      <c r="V112" s="12"/>
      <c r="W112" s="12"/>
      <c r="X112" s="12"/>
      <c r="Y112" s="12"/>
      <c r="Z112" s="12"/>
      <c r="AA112" s="12"/>
    </row>
    <row r="113" spans="1:10" ht="6" customHeight="1">
      <c r="A113" s="3"/>
      <c r="B113" s="4"/>
      <c r="C113" s="5"/>
      <c r="D113" s="41"/>
      <c r="E113" s="4"/>
      <c r="F113" s="4"/>
      <c r="G113" s="4"/>
      <c r="H113" s="4"/>
      <c r="I113" s="4"/>
      <c r="J113" s="5"/>
    </row>
    <row r="114" spans="1:7" ht="15.75" hidden="1">
      <c r="A114" s="68" t="s">
        <v>50</v>
      </c>
      <c r="B114" s="68"/>
      <c r="C114" s="68"/>
      <c r="D114" s="68"/>
      <c r="E114" s="68"/>
      <c r="F114" s="68"/>
      <c r="G114" s="68"/>
    </row>
    <row r="115" spans="1:7" ht="15.75" hidden="1">
      <c r="A115" s="69" t="s">
        <v>51</v>
      </c>
      <c r="B115" s="69"/>
      <c r="C115" s="69"/>
      <c r="D115" s="69"/>
      <c r="E115" s="69"/>
      <c r="F115" s="69"/>
      <c r="G115" s="69"/>
    </row>
    <row r="116" spans="1:7" ht="15.75" hidden="1">
      <c r="A116" s="61" t="s">
        <v>52</v>
      </c>
      <c r="B116" s="61"/>
      <c r="C116" s="61"/>
      <c r="D116" s="61"/>
      <c r="E116" s="61"/>
      <c r="F116" s="61"/>
      <c r="G116" s="61"/>
    </row>
    <row r="117" spans="1:27" s="6" customFormat="1" ht="15.75" hidden="1">
      <c r="A117" s="61" t="s">
        <v>53</v>
      </c>
      <c r="B117" s="61"/>
      <c r="C117" s="61"/>
      <c r="D117" s="61"/>
      <c r="E117" s="61"/>
      <c r="F117" s="61"/>
      <c r="G117" s="61"/>
      <c r="J117" s="8"/>
      <c r="K117" s="30"/>
      <c r="L117" s="37"/>
      <c r="M117" s="42"/>
      <c r="N117" s="42"/>
      <c r="O117" s="43"/>
      <c r="P117" s="44"/>
      <c r="Q117" s="44"/>
      <c r="R117" s="44"/>
      <c r="S117" s="44"/>
      <c r="T117" s="44"/>
      <c r="U117" s="44"/>
      <c r="V117" s="44"/>
      <c r="W117" s="44"/>
      <c r="X117" s="44"/>
      <c r="Y117" s="44"/>
      <c r="Z117" s="44"/>
      <c r="AA117" s="44"/>
    </row>
    <row r="118" spans="1:27" s="6" customFormat="1" ht="19.5">
      <c r="A118" s="64" t="s">
        <v>54</v>
      </c>
      <c r="B118" s="64"/>
      <c r="C118" s="64"/>
      <c r="D118" s="7"/>
      <c r="E118" s="65" t="s">
        <v>55</v>
      </c>
      <c r="F118" s="65"/>
      <c r="G118" s="65"/>
      <c r="J118" s="8"/>
      <c r="K118" s="30"/>
      <c r="L118" s="37"/>
      <c r="M118" s="42"/>
      <c r="N118" s="42"/>
      <c r="O118" s="43"/>
      <c r="P118" s="44"/>
      <c r="Q118" s="44"/>
      <c r="R118" s="44"/>
      <c r="S118" s="44"/>
      <c r="T118" s="44"/>
      <c r="U118" s="44"/>
      <c r="V118" s="44"/>
      <c r="W118" s="44"/>
      <c r="X118" s="44"/>
      <c r="Y118" s="44"/>
      <c r="Z118" s="44"/>
      <c r="AA118" s="44"/>
    </row>
  </sheetData>
  <sheetProtection/>
  <autoFilter ref="A4:AA112"/>
  <mergeCells count="25">
    <mergeCell ref="B95:B96"/>
    <mergeCell ref="E95:E96"/>
    <mergeCell ref="M3:M4"/>
    <mergeCell ref="N3:N4"/>
    <mergeCell ref="O3:O4"/>
    <mergeCell ref="A1:L1"/>
    <mergeCell ref="A2:L2"/>
    <mergeCell ref="A3:A4"/>
    <mergeCell ref="B3:B4"/>
    <mergeCell ref="C3:C4"/>
    <mergeCell ref="D3:D4"/>
    <mergeCell ref="E3:E4"/>
    <mergeCell ref="F3:F4"/>
    <mergeCell ref="G3:H3"/>
    <mergeCell ref="I3:I4"/>
    <mergeCell ref="P3:AA3"/>
    <mergeCell ref="J3:J4"/>
    <mergeCell ref="K3:K4"/>
    <mergeCell ref="L3:L4"/>
    <mergeCell ref="A114:G114"/>
    <mergeCell ref="A115:G115"/>
    <mergeCell ref="A116:G116"/>
    <mergeCell ref="A117:G117"/>
    <mergeCell ref="A118:C118"/>
    <mergeCell ref="E118:G118"/>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M104"/>
  <sheetViews>
    <sheetView view="pageBreakPreview" zoomScaleSheetLayoutView="100" zoomScalePageLayoutView="0" workbookViewId="0" topLeftCell="A1">
      <pane xSplit="3" ySplit="4" topLeftCell="D54" activePane="bottomRight" state="frozen"/>
      <selection pane="topLeft" activeCell="A1" sqref="A1"/>
      <selection pane="topRight" activeCell="D1" sqref="D1"/>
      <selection pane="bottomLeft" activeCell="A5" sqref="A5"/>
      <selection pane="bottomRight" activeCell="D54" sqref="D54"/>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hidden="1" customWidth="1"/>
    <col min="22" max="22" width="12.875" style="44" hidden="1" customWidth="1"/>
    <col min="23" max="23" width="9.00390625" style="44" hidden="1" customWidth="1"/>
    <col min="24"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405</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2" t="s">
        <v>3</v>
      </c>
      <c r="C3" s="62" t="s">
        <v>30</v>
      </c>
      <c r="D3" s="62" t="s">
        <v>4</v>
      </c>
      <c r="E3" s="62" t="s">
        <v>5</v>
      </c>
      <c r="F3" s="62" t="s">
        <v>6</v>
      </c>
      <c r="G3" s="62" t="s">
        <v>0</v>
      </c>
      <c r="H3" s="62"/>
      <c r="I3" s="62" t="s">
        <v>7</v>
      </c>
      <c r="J3" s="62" t="s">
        <v>11</v>
      </c>
      <c r="K3" s="63" t="s">
        <v>12</v>
      </c>
      <c r="L3" s="62" t="s">
        <v>8</v>
      </c>
      <c r="M3" s="70" t="s">
        <v>13</v>
      </c>
      <c r="N3" s="62" t="s">
        <v>28</v>
      </c>
      <c r="O3" s="62" t="s">
        <v>25</v>
      </c>
      <c r="P3" s="62" t="s">
        <v>26</v>
      </c>
      <c r="Q3" s="62"/>
      <c r="R3" s="62"/>
      <c r="S3" s="62"/>
      <c r="T3" s="62"/>
      <c r="U3" s="62"/>
      <c r="V3" s="62"/>
      <c r="W3" s="62"/>
      <c r="X3" s="62"/>
      <c r="Y3" s="62"/>
      <c r="Z3" s="62"/>
      <c r="AA3" s="62"/>
    </row>
    <row r="4" spans="1:39" s="36" customFormat="1" ht="32.25">
      <c r="A4" s="74"/>
      <c r="B4" s="62"/>
      <c r="C4" s="62"/>
      <c r="D4" s="62"/>
      <c r="E4" s="62"/>
      <c r="F4" s="62"/>
      <c r="G4" s="1" t="s">
        <v>9</v>
      </c>
      <c r="H4" s="1" t="s">
        <v>10</v>
      </c>
      <c r="I4" s="62"/>
      <c r="J4" s="62"/>
      <c r="K4" s="63"/>
      <c r="L4" s="62"/>
      <c r="M4" s="70"/>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X5</f>
        <v>0</v>
      </c>
      <c r="H5" s="49">
        <f>SUM(P5:X5)</f>
        <v>109344</v>
      </c>
      <c r="I5" s="50">
        <f>F5-H5</f>
        <v>0</v>
      </c>
      <c r="J5" s="52">
        <v>11101</v>
      </c>
      <c r="K5" s="27">
        <v>44746</v>
      </c>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74">X6</f>
        <v>0</v>
      </c>
      <c r="H6" s="49">
        <f aca="true" t="shared" si="1" ref="H6:H74">SUM(P6:X6)</f>
        <v>39880</v>
      </c>
      <c r="I6" s="50">
        <f aca="true" t="shared" si="2" ref="I6:I74">F6-H6</f>
        <v>0</v>
      </c>
      <c r="J6" s="52">
        <v>1110630</v>
      </c>
      <c r="K6" s="27">
        <v>44746</v>
      </c>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0</v>
      </c>
      <c r="H7" s="49">
        <f t="shared" si="1"/>
        <v>111103</v>
      </c>
      <c r="I7" s="50">
        <f t="shared" si="2"/>
        <v>0</v>
      </c>
      <c r="J7" s="52">
        <v>1110630</v>
      </c>
      <c r="K7" s="27">
        <v>44746</v>
      </c>
      <c r="L7" s="47"/>
      <c r="M7" s="45" t="s">
        <v>44</v>
      </c>
      <c r="N7" s="31"/>
      <c r="O7" s="20"/>
      <c r="P7" s="11"/>
      <c r="Q7" s="11"/>
      <c r="R7" s="11"/>
      <c r="S7" s="11"/>
      <c r="T7" s="11"/>
      <c r="U7" s="11">
        <f>120387-90364-6796</f>
        <v>23227</v>
      </c>
      <c r="V7" s="11">
        <v>87876</v>
      </c>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v>44767</v>
      </c>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0</v>
      </c>
      <c r="H9" s="49">
        <f t="shared" si="1"/>
        <v>476217</v>
      </c>
      <c r="I9" s="50">
        <f t="shared" si="2"/>
        <v>0</v>
      </c>
      <c r="J9" s="53" t="s">
        <v>59</v>
      </c>
      <c r="K9" s="27">
        <v>44767</v>
      </c>
      <c r="L9" s="47"/>
      <c r="M9" s="45" t="s">
        <v>46</v>
      </c>
      <c r="N9" s="31"/>
      <c r="O9" s="20"/>
      <c r="P9" s="11"/>
      <c r="Q9" s="11"/>
      <c r="R9" s="11"/>
      <c r="S9" s="11">
        <f>119265-83180</f>
        <v>36085</v>
      </c>
      <c r="T9" s="11">
        <v>115018</v>
      </c>
      <c r="U9" s="11">
        <v>119265</v>
      </c>
      <c r="V9" s="11">
        <v>205849</v>
      </c>
      <c r="W9" s="11"/>
      <c r="X9" s="11"/>
      <c r="Y9" s="11"/>
      <c r="Z9" s="11"/>
      <c r="AA9" s="11"/>
    </row>
    <row r="10" spans="1:27" ht="48">
      <c r="A10" s="48">
        <v>6</v>
      </c>
      <c r="B10" s="47"/>
      <c r="C10" s="48" t="s">
        <v>114</v>
      </c>
      <c r="D10" s="2" t="s">
        <v>257</v>
      </c>
      <c r="E10" s="47"/>
      <c r="F10" s="49">
        <v>9269</v>
      </c>
      <c r="G10" s="49">
        <f t="shared" si="0"/>
        <v>0</v>
      </c>
      <c r="H10" s="49">
        <f t="shared" si="1"/>
        <v>9269</v>
      </c>
      <c r="I10" s="50">
        <f t="shared" si="2"/>
        <v>0</v>
      </c>
      <c r="J10" s="53"/>
      <c r="K10" s="27"/>
      <c r="L10" s="47"/>
      <c r="M10" s="45" t="s">
        <v>57</v>
      </c>
      <c r="N10" s="31"/>
      <c r="O10" s="20"/>
      <c r="P10" s="11"/>
      <c r="Q10" s="11"/>
      <c r="R10" s="11"/>
      <c r="S10" s="11"/>
      <c r="T10" s="11"/>
      <c r="U10" s="11"/>
      <c r="V10" s="11"/>
      <c r="W10" s="11">
        <v>9269</v>
      </c>
      <c r="X10" s="11"/>
      <c r="Y10" s="11"/>
      <c r="Z10" s="11"/>
      <c r="AA10" s="11"/>
    </row>
    <row r="11" spans="1:27" ht="307.5">
      <c r="A11" s="48">
        <v>7</v>
      </c>
      <c r="B11" s="47" t="s">
        <v>69</v>
      </c>
      <c r="C11" s="48" t="s">
        <v>66</v>
      </c>
      <c r="D11" s="2" t="s">
        <v>67</v>
      </c>
      <c r="E11" s="47" t="s">
        <v>68</v>
      </c>
      <c r="F11" s="49">
        <v>233415</v>
      </c>
      <c r="G11" s="49">
        <f t="shared" si="0"/>
        <v>0</v>
      </c>
      <c r="H11" s="49">
        <f t="shared" si="1"/>
        <v>233415</v>
      </c>
      <c r="I11" s="50">
        <f t="shared" si="2"/>
        <v>0</v>
      </c>
      <c r="J11" s="54">
        <v>1110731</v>
      </c>
      <c r="K11" s="27">
        <v>44771</v>
      </c>
      <c r="L11" s="47"/>
      <c r="M11" s="45" t="s">
        <v>45</v>
      </c>
      <c r="N11" s="31"/>
      <c r="O11" s="20"/>
      <c r="P11" s="11">
        <v>7443</v>
      </c>
      <c r="Q11" s="11">
        <v>6616</v>
      </c>
      <c r="R11" s="11"/>
      <c r="S11" s="11">
        <v>51372</v>
      </c>
      <c r="T11" s="11">
        <v>23986</v>
      </c>
      <c r="U11" s="11">
        <v>33543</v>
      </c>
      <c r="V11" s="11">
        <v>21688</v>
      </c>
      <c r="W11" s="11">
        <v>88767</v>
      </c>
      <c r="X11" s="11"/>
      <c r="Y11" s="11"/>
      <c r="Z11" s="11"/>
      <c r="AA11" s="11"/>
    </row>
    <row r="12" spans="1:27" ht="356.25">
      <c r="A12" s="48">
        <v>8</v>
      </c>
      <c r="B12" s="47" t="s">
        <v>73</v>
      </c>
      <c r="C12" s="48" t="s">
        <v>70</v>
      </c>
      <c r="D12" s="2" t="s">
        <v>71</v>
      </c>
      <c r="E12" s="47" t="s">
        <v>72</v>
      </c>
      <c r="F12" s="49">
        <v>10000</v>
      </c>
      <c r="G12" s="49">
        <f t="shared" si="0"/>
        <v>0</v>
      </c>
      <c r="H12" s="49">
        <f t="shared" si="1"/>
        <v>10000</v>
      </c>
      <c r="I12" s="50">
        <f t="shared" si="2"/>
        <v>0</v>
      </c>
      <c r="J12" s="53"/>
      <c r="K12" s="27">
        <v>44740</v>
      </c>
      <c r="L12" s="47"/>
      <c r="M12" s="45" t="s">
        <v>46</v>
      </c>
      <c r="N12" s="31"/>
      <c r="O12" s="20"/>
      <c r="P12" s="11"/>
      <c r="Q12" s="11"/>
      <c r="R12" s="11"/>
      <c r="S12" s="11"/>
      <c r="T12" s="11"/>
      <c r="U12" s="11"/>
      <c r="V12" s="11">
        <v>10000</v>
      </c>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v>44760</v>
      </c>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0</v>
      </c>
      <c r="H14" s="49">
        <f t="shared" si="1"/>
        <v>142992</v>
      </c>
      <c r="I14" s="50">
        <f t="shared" si="2"/>
        <v>0</v>
      </c>
      <c r="J14" s="54">
        <v>1110731</v>
      </c>
      <c r="K14" s="27">
        <v>44760</v>
      </c>
      <c r="L14" s="47"/>
      <c r="M14" s="45" t="s">
        <v>46</v>
      </c>
      <c r="N14" s="31"/>
      <c r="O14" s="20"/>
      <c r="P14" s="11"/>
      <c r="Q14" s="11"/>
      <c r="R14" s="11"/>
      <c r="S14" s="11">
        <v>88308</v>
      </c>
      <c r="T14" s="11">
        <v>18789</v>
      </c>
      <c r="U14" s="11">
        <v>20180</v>
      </c>
      <c r="V14" s="11">
        <v>15715</v>
      </c>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0</v>
      </c>
      <c r="H16" s="49">
        <f t="shared" si="1"/>
        <v>0</v>
      </c>
      <c r="I16" s="50">
        <f t="shared" si="2"/>
        <v>37612</v>
      </c>
      <c r="J16" s="54">
        <v>1110731</v>
      </c>
      <c r="K16" s="27"/>
      <c r="L16" s="47"/>
      <c r="M16" s="45" t="s">
        <v>47</v>
      </c>
      <c r="N16" s="31"/>
      <c r="O16" s="20"/>
      <c r="P16" s="11"/>
      <c r="Q16" s="11"/>
      <c r="R16" s="11"/>
      <c r="S16" s="11"/>
      <c r="T16" s="11"/>
      <c r="U16" s="11"/>
      <c r="V16" s="11"/>
      <c r="W16" s="11"/>
      <c r="X16" s="11"/>
      <c r="Y16" s="11"/>
      <c r="Z16" s="11"/>
      <c r="AA16" s="11"/>
    </row>
    <row r="17" spans="1:27" ht="177.75">
      <c r="A17" s="48">
        <v>13</v>
      </c>
      <c r="B17" s="47" t="s">
        <v>286</v>
      </c>
      <c r="C17" s="48" t="s">
        <v>130</v>
      </c>
      <c r="D17" s="2" t="s">
        <v>131</v>
      </c>
      <c r="E17" s="47" t="s">
        <v>285</v>
      </c>
      <c r="F17" s="49">
        <f>65000+195950+284050</f>
        <v>545000</v>
      </c>
      <c r="G17" s="49">
        <f t="shared" si="0"/>
        <v>9377</v>
      </c>
      <c r="H17" s="49">
        <f t="shared" si="1"/>
        <v>545000</v>
      </c>
      <c r="I17" s="50">
        <f t="shared" si="2"/>
        <v>0</v>
      </c>
      <c r="J17" s="54">
        <v>1110731</v>
      </c>
      <c r="K17" s="27">
        <v>44767</v>
      </c>
      <c r="L17" s="47"/>
      <c r="M17" s="45" t="s">
        <v>46</v>
      </c>
      <c r="N17" s="31"/>
      <c r="O17" s="20"/>
      <c r="P17" s="11">
        <v>236026</v>
      </c>
      <c r="Q17" s="11"/>
      <c r="R17" s="11">
        <v>9253</v>
      </c>
      <c r="S17" s="11">
        <v>9253</v>
      </c>
      <c r="T17" s="11">
        <v>201403</v>
      </c>
      <c r="U17" s="11">
        <v>56465</v>
      </c>
      <c r="V17" s="11">
        <v>13846</v>
      </c>
      <c r="W17" s="11">
        <v>9377</v>
      </c>
      <c r="X17" s="11">
        <v>9377</v>
      </c>
      <c r="Y17" s="11"/>
      <c r="Z17" s="11"/>
      <c r="AA17" s="11"/>
    </row>
    <row r="18" spans="1:27" ht="281.25">
      <c r="A18" s="48">
        <v>14</v>
      </c>
      <c r="B18" s="47" t="s">
        <v>363</v>
      </c>
      <c r="C18" s="48" t="s">
        <v>62</v>
      </c>
      <c r="D18" s="2" t="s">
        <v>63</v>
      </c>
      <c r="E18" s="47" t="s">
        <v>64</v>
      </c>
      <c r="F18" s="49">
        <v>18829</v>
      </c>
      <c r="G18" s="49">
        <f t="shared" si="0"/>
        <v>0</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 t="shared" si="0"/>
        <v>0</v>
      </c>
      <c r="H21" s="49">
        <f t="shared" si="1"/>
        <v>750</v>
      </c>
      <c r="I21" s="50">
        <f t="shared" si="2"/>
        <v>0</v>
      </c>
      <c r="J21" s="54"/>
      <c r="K21" s="27">
        <v>44792</v>
      </c>
      <c r="L21" s="47"/>
      <c r="M21" s="45" t="s">
        <v>46</v>
      </c>
      <c r="N21" s="31"/>
      <c r="O21" s="20"/>
      <c r="P21" s="11"/>
      <c r="Q21" s="11"/>
      <c r="R21" s="11"/>
      <c r="S21" s="11"/>
      <c r="T21" s="11"/>
      <c r="U21" s="11"/>
      <c r="V21" s="11">
        <v>750</v>
      </c>
      <c r="W21" s="11"/>
      <c r="X21" s="11"/>
      <c r="Y21" s="11"/>
      <c r="Z21" s="11"/>
      <c r="AA21" s="11"/>
    </row>
    <row r="22" spans="1:27" ht="96.75">
      <c r="A22" s="48">
        <v>18</v>
      </c>
      <c r="B22" s="47" t="s">
        <v>81</v>
      </c>
      <c r="C22" s="48" t="s">
        <v>78</v>
      </c>
      <c r="D22" s="2" t="s">
        <v>80</v>
      </c>
      <c r="E22" s="47" t="s">
        <v>79</v>
      </c>
      <c r="F22" s="49">
        <v>21081</v>
      </c>
      <c r="G22" s="49">
        <f t="shared" si="0"/>
        <v>0</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v>44778</v>
      </c>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0</v>
      </c>
      <c r="H24" s="49">
        <f t="shared" si="1"/>
        <v>30878</v>
      </c>
      <c r="I24" s="50">
        <f t="shared" si="2"/>
        <v>0</v>
      </c>
      <c r="J24" s="52">
        <v>1110731</v>
      </c>
      <c r="K24" s="27">
        <v>44778</v>
      </c>
      <c r="L24" s="47"/>
      <c r="M24" s="45" t="s">
        <v>46</v>
      </c>
      <c r="N24" s="31"/>
      <c r="O24" s="20"/>
      <c r="P24" s="11"/>
      <c r="Q24" s="11"/>
      <c r="R24" s="11">
        <v>4411</v>
      </c>
      <c r="S24" s="11">
        <v>7352</v>
      </c>
      <c r="T24" s="11">
        <v>5882</v>
      </c>
      <c r="U24" s="11">
        <v>7352</v>
      </c>
      <c r="V24" s="11">
        <v>1470</v>
      </c>
      <c r="W24" s="11">
        <v>4411</v>
      </c>
      <c r="X24" s="11"/>
      <c r="Y24" s="11"/>
      <c r="Z24" s="11"/>
      <c r="AA24" s="11"/>
    </row>
    <row r="25" spans="1:27" ht="64.5">
      <c r="A25" s="48">
        <v>21</v>
      </c>
      <c r="B25" s="47"/>
      <c r="C25" s="48" t="s">
        <v>86</v>
      </c>
      <c r="D25" s="2" t="s">
        <v>88</v>
      </c>
      <c r="E25" s="47" t="s">
        <v>87</v>
      </c>
      <c r="F25" s="49">
        <v>120000</v>
      </c>
      <c r="G25" s="49">
        <f t="shared" si="0"/>
        <v>0</v>
      </c>
      <c r="H25" s="49">
        <f t="shared" si="1"/>
        <v>120000</v>
      </c>
      <c r="I25" s="50">
        <f t="shared" si="2"/>
        <v>0</v>
      </c>
      <c r="J25" s="52">
        <v>1110731</v>
      </c>
      <c r="K25" s="27">
        <v>44778</v>
      </c>
      <c r="L25" s="47"/>
      <c r="M25" s="45" t="s">
        <v>46</v>
      </c>
      <c r="N25" s="31"/>
      <c r="O25" s="20"/>
      <c r="P25" s="11"/>
      <c r="Q25" s="11"/>
      <c r="R25" s="11"/>
      <c r="S25" s="11"/>
      <c r="T25" s="11"/>
      <c r="U25" s="11"/>
      <c r="V25" s="11">
        <v>50130</v>
      </c>
      <c r="W25" s="11">
        <v>69870</v>
      </c>
      <c r="X25" s="11"/>
      <c r="Y25" s="11"/>
      <c r="Z25" s="11"/>
      <c r="AA25" s="11"/>
    </row>
    <row r="26" spans="1:27" ht="81">
      <c r="A26" s="48">
        <v>22</v>
      </c>
      <c r="B26" s="47" t="s">
        <v>256</v>
      </c>
      <c r="C26" s="48" t="s">
        <v>408</v>
      </c>
      <c r="D26" s="2" t="s">
        <v>409</v>
      </c>
      <c r="E26" s="47" t="s">
        <v>410</v>
      </c>
      <c r="F26" s="49">
        <v>321788</v>
      </c>
      <c r="G26" s="49">
        <f>X26</f>
        <v>32675</v>
      </c>
      <c r="H26" s="49">
        <f>SUM(P26:X26)</f>
        <v>32675</v>
      </c>
      <c r="I26" s="50">
        <f>F26-H26</f>
        <v>289113</v>
      </c>
      <c r="J26" s="52"/>
      <c r="K26" s="27"/>
      <c r="L26" s="47"/>
      <c r="M26" s="45" t="s">
        <v>46</v>
      </c>
      <c r="N26" s="31"/>
      <c r="O26" s="20"/>
      <c r="P26" s="11"/>
      <c r="Q26" s="11"/>
      <c r="R26" s="11"/>
      <c r="S26" s="11"/>
      <c r="T26" s="11"/>
      <c r="U26" s="11"/>
      <c r="V26" s="11"/>
      <c r="W26" s="11"/>
      <c r="X26" s="11">
        <v>32675</v>
      </c>
      <c r="Y26" s="11"/>
      <c r="Z26" s="11"/>
      <c r="AA26" s="11"/>
    </row>
    <row r="27" spans="1:27" ht="81">
      <c r="A27" s="48">
        <v>23</v>
      </c>
      <c r="B27" s="47" t="s">
        <v>419</v>
      </c>
      <c r="C27" s="48" t="s">
        <v>416</v>
      </c>
      <c r="D27" s="2" t="s">
        <v>417</v>
      </c>
      <c r="E27" s="47" t="s">
        <v>418</v>
      </c>
      <c r="F27" s="49">
        <v>237831</v>
      </c>
      <c r="G27" s="49">
        <f>X27</f>
        <v>192988</v>
      </c>
      <c r="H27" s="49">
        <f>SUM(P27:X27)</f>
        <v>192988</v>
      </c>
      <c r="I27" s="50">
        <f>F27-H27</f>
        <v>44843</v>
      </c>
      <c r="J27" s="52">
        <v>1110630</v>
      </c>
      <c r="K27" s="27"/>
      <c r="L27" s="47"/>
      <c r="M27" s="45" t="s">
        <v>46</v>
      </c>
      <c r="N27" s="31"/>
      <c r="O27" s="20"/>
      <c r="P27" s="11"/>
      <c r="Q27" s="11"/>
      <c r="R27" s="11"/>
      <c r="S27" s="11"/>
      <c r="T27" s="11"/>
      <c r="U27" s="11"/>
      <c r="V27" s="11"/>
      <c r="W27" s="11"/>
      <c r="X27" s="11">
        <v>192988</v>
      </c>
      <c r="Y27" s="11"/>
      <c r="Z27" s="11"/>
      <c r="AA27" s="11"/>
    </row>
    <row r="28" spans="1:27" ht="162">
      <c r="A28" s="48">
        <v>24</v>
      </c>
      <c r="B28" s="47" t="s">
        <v>166</v>
      </c>
      <c r="C28" s="48" t="s">
        <v>163</v>
      </c>
      <c r="D28" s="2" t="s">
        <v>164</v>
      </c>
      <c r="E28" s="47" t="s">
        <v>165</v>
      </c>
      <c r="F28" s="49">
        <v>4000</v>
      </c>
      <c r="G28" s="49">
        <f t="shared" si="0"/>
        <v>0</v>
      </c>
      <c r="H28" s="49">
        <f t="shared" si="1"/>
        <v>4000</v>
      </c>
      <c r="I28" s="50">
        <f t="shared" si="2"/>
        <v>0</v>
      </c>
      <c r="J28" s="52">
        <v>1110331</v>
      </c>
      <c r="K28" s="27">
        <v>44670</v>
      </c>
      <c r="L28" s="47"/>
      <c r="M28" s="45" t="s">
        <v>45</v>
      </c>
      <c r="N28" s="31"/>
      <c r="O28" s="20"/>
      <c r="P28" s="11"/>
      <c r="Q28" s="11"/>
      <c r="R28" s="11"/>
      <c r="S28" s="11">
        <v>4000</v>
      </c>
      <c r="T28" s="11"/>
      <c r="U28" s="11"/>
      <c r="V28" s="11"/>
      <c r="W28" s="11"/>
      <c r="X28" s="11"/>
      <c r="Y28" s="11"/>
      <c r="Z28" s="11"/>
      <c r="AA28" s="11"/>
    </row>
    <row r="29" spans="1:27" ht="81">
      <c r="A29" s="48">
        <v>25</v>
      </c>
      <c r="B29" s="23" t="s">
        <v>213</v>
      </c>
      <c r="C29" s="48" t="s">
        <v>210</v>
      </c>
      <c r="D29" s="2" t="s">
        <v>211</v>
      </c>
      <c r="E29" s="23" t="s">
        <v>212</v>
      </c>
      <c r="F29" s="49">
        <v>416373</v>
      </c>
      <c r="G29" s="49">
        <f t="shared" si="0"/>
        <v>0</v>
      </c>
      <c r="H29" s="49">
        <f t="shared" si="1"/>
        <v>416373</v>
      </c>
      <c r="I29" s="50">
        <f t="shared" si="2"/>
        <v>0</v>
      </c>
      <c r="J29" s="52">
        <v>11107</v>
      </c>
      <c r="K29" s="27">
        <v>44701</v>
      </c>
      <c r="L29" s="47"/>
      <c r="M29" s="45" t="s">
        <v>57</v>
      </c>
      <c r="N29" s="31"/>
      <c r="O29" s="20"/>
      <c r="P29" s="11"/>
      <c r="Q29" s="11"/>
      <c r="R29" s="11"/>
      <c r="S29" s="11"/>
      <c r="T29" s="11">
        <v>416373</v>
      </c>
      <c r="U29" s="11"/>
      <c r="V29" s="11"/>
      <c r="W29" s="11"/>
      <c r="X29" s="11"/>
      <c r="Y29" s="11"/>
      <c r="Z29" s="11"/>
      <c r="AA29" s="11"/>
    </row>
    <row r="30" spans="1:27" ht="145.5">
      <c r="A30" s="48">
        <v>26</v>
      </c>
      <c r="B30" s="23" t="s">
        <v>324</v>
      </c>
      <c r="C30" s="48" t="s">
        <v>321</v>
      </c>
      <c r="D30" s="2" t="s">
        <v>322</v>
      </c>
      <c r="E30" s="23" t="s">
        <v>323</v>
      </c>
      <c r="F30" s="49">
        <v>7957</v>
      </c>
      <c r="G30" s="49">
        <f t="shared" si="0"/>
        <v>0</v>
      </c>
      <c r="H30" s="49">
        <f t="shared" si="1"/>
        <v>7957</v>
      </c>
      <c r="I30" s="50">
        <f t="shared" si="2"/>
        <v>0</v>
      </c>
      <c r="J30" s="52">
        <v>11107</v>
      </c>
      <c r="K30" s="27">
        <v>44739</v>
      </c>
      <c r="L30" s="47"/>
      <c r="M30" s="45" t="s">
        <v>57</v>
      </c>
      <c r="N30" s="31"/>
      <c r="O30" s="20"/>
      <c r="P30" s="11"/>
      <c r="Q30" s="11"/>
      <c r="R30" s="11"/>
      <c r="S30" s="11"/>
      <c r="T30" s="11"/>
      <c r="U30" s="11">
        <v>7957</v>
      </c>
      <c r="V30" s="11"/>
      <c r="W30" s="11"/>
      <c r="X30" s="11"/>
      <c r="Y30" s="11"/>
      <c r="Z30" s="11"/>
      <c r="AA30" s="11"/>
    </row>
    <row r="31" spans="1:27" ht="177.75">
      <c r="A31" s="48">
        <v>27</v>
      </c>
      <c r="B31" s="23" t="s">
        <v>320</v>
      </c>
      <c r="C31" s="48" t="s">
        <v>317</v>
      </c>
      <c r="D31" s="2" t="s">
        <v>318</v>
      </c>
      <c r="E31" s="23" t="s">
        <v>319</v>
      </c>
      <c r="F31" s="49">
        <v>5000</v>
      </c>
      <c r="G31" s="49">
        <f t="shared" si="0"/>
        <v>0</v>
      </c>
      <c r="H31" s="49">
        <f t="shared" si="1"/>
        <v>5000</v>
      </c>
      <c r="I31" s="50">
        <f t="shared" si="2"/>
        <v>0</v>
      </c>
      <c r="J31" s="52">
        <v>11107</v>
      </c>
      <c r="K31" s="27">
        <v>44777</v>
      </c>
      <c r="L31" s="47"/>
      <c r="M31" s="45" t="s">
        <v>46</v>
      </c>
      <c r="N31" s="31"/>
      <c r="O31" s="20"/>
      <c r="P31" s="11"/>
      <c r="Q31" s="11"/>
      <c r="R31" s="11"/>
      <c r="S31" s="11"/>
      <c r="T31" s="11"/>
      <c r="U31" s="11"/>
      <c r="V31" s="11"/>
      <c r="W31" s="11">
        <v>5000</v>
      </c>
      <c r="X31" s="11"/>
      <c r="Y31" s="11"/>
      <c r="Z31" s="11"/>
      <c r="AA31" s="11"/>
    </row>
    <row r="32" spans="1:27" ht="96.75">
      <c r="A32" s="48">
        <v>28</v>
      </c>
      <c r="B32" s="47" t="s">
        <v>148</v>
      </c>
      <c r="C32" s="48" t="s">
        <v>145</v>
      </c>
      <c r="D32" s="2" t="s">
        <v>146</v>
      </c>
      <c r="E32" s="47" t="s">
        <v>147</v>
      </c>
      <c r="F32" s="49">
        <v>8000</v>
      </c>
      <c r="G32" s="49">
        <f t="shared" si="0"/>
        <v>0</v>
      </c>
      <c r="H32" s="49">
        <f t="shared" si="1"/>
        <v>8000</v>
      </c>
      <c r="I32" s="50">
        <f t="shared" si="2"/>
        <v>0</v>
      </c>
      <c r="J32" s="52"/>
      <c r="K32" s="27"/>
      <c r="L32" s="47"/>
      <c r="M32" s="45" t="s">
        <v>44</v>
      </c>
      <c r="N32" s="31"/>
      <c r="O32" s="20"/>
      <c r="P32" s="11"/>
      <c r="Q32" s="11">
        <v>8000</v>
      </c>
      <c r="R32" s="11"/>
      <c r="S32" s="11"/>
      <c r="T32" s="11"/>
      <c r="U32" s="11"/>
      <c r="V32" s="11"/>
      <c r="W32" s="11"/>
      <c r="X32" s="11"/>
      <c r="Y32" s="11"/>
      <c r="Z32" s="11"/>
      <c r="AA32" s="11"/>
    </row>
    <row r="33" spans="1:27" ht="64.5">
      <c r="A33" s="48">
        <v>29</v>
      </c>
      <c r="B33" s="47" t="s">
        <v>348</v>
      </c>
      <c r="C33" s="48" t="s">
        <v>345</v>
      </c>
      <c r="D33" s="2" t="s">
        <v>346</v>
      </c>
      <c r="E33" s="47" t="s">
        <v>347</v>
      </c>
      <c r="F33" s="49">
        <v>50000</v>
      </c>
      <c r="G33" s="49">
        <f t="shared" si="0"/>
        <v>0</v>
      </c>
      <c r="H33" s="49">
        <f t="shared" si="1"/>
        <v>50000</v>
      </c>
      <c r="I33" s="50">
        <f t="shared" si="2"/>
        <v>0</v>
      </c>
      <c r="J33" s="52">
        <v>1110831</v>
      </c>
      <c r="K33" s="27"/>
      <c r="L33" s="47"/>
      <c r="M33" s="45" t="s">
        <v>57</v>
      </c>
      <c r="N33" s="31"/>
      <c r="O33" s="20"/>
      <c r="P33" s="11"/>
      <c r="Q33" s="11"/>
      <c r="R33" s="11"/>
      <c r="S33" s="11"/>
      <c r="T33" s="11"/>
      <c r="U33" s="11"/>
      <c r="V33" s="11"/>
      <c r="W33" s="11">
        <v>50000</v>
      </c>
      <c r="X33" s="11"/>
      <c r="Y33" s="11"/>
      <c r="Z33" s="11"/>
      <c r="AA33" s="11"/>
    </row>
    <row r="34" spans="1:27" ht="81">
      <c r="A34" s="48">
        <v>30</v>
      </c>
      <c r="B34" s="47" t="s">
        <v>381</v>
      </c>
      <c r="C34" s="48" t="s">
        <v>379</v>
      </c>
      <c r="D34" s="2" t="s">
        <v>382</v>
      </c>
      <c r="E34" s="47" t="s">
        <v>380</v>
      </c>
      <c r="F34" s="49">
        <v>60000</v>
      </c>
      <c r="G34" s="49">
        <f t="shared" si="0"/>
        <v>0</v>
      </c>
      <c r="H34" s="49">
        <f t="shared" si="1"/>
        <v>60000</v>
      </c>
      <c r="I34" s="50">
        <f t="shared" si="2"/>
        <v>0</v>
      </c>
      <c r="J34" s="52">
        <v>1110731</v>
      </c>
      <c r="K34" s="27">
        <v>44778</v>
      </c>
      <c r="L34" s="47"/>
      <c r="M34" s="45" t="s">
        <v>237</v>
      </c>
      <c r="N34" s="31"/>
      <c r="O34" s="20"/>
      <c r="P34" s="11"/>
      <c r="Q34" s="11"/>
      <c r="R34" s="11"/>
      <c r="S34" s="11"/>
      <c r="T34" s="11"/>
      <c r="U34" s="11"/>
      <c r="V34" s="11">
        <v>45885</v>
      </c>
      <c r="W34" s="11">
        <v>14115</v>
      </c>
      <c r="X34" s="11"/>
      <c r="Y34" s="11"/>
      <c r="Z34" s="11"/>
      <c r="AA34" s="11"/>
    </row>
    <row r="35" spans="1:27" ht="64.5">
      <c r="A35" s="48">
        <v>31</v>
      </c>
      <c r="B35" s="47" t="s">
        <v>397</v>
      </c>
      <c r="C35" s="48" t="s">
        <v>379</v>
      </c>
      <c r="D35" s="2" t="s">
        <v>395</v>
      </c>
      <c r="E35" s="47" t="s">
        <v>396</v>
      </c>
      <c r="F35" s="49">
        <v>150000</v>
      </c>
      <c r="G35" s="49">
        <f t="shared" si="0"/>
        <v>0</v>
      </c>
      <c r="H35" s="49">
        <f t="shared" si="1"/>
        <v>150000</v>
      </c>
      <c r="I35" s="50">
        <f t="shared" si="2"/>
        <v>0</v>
      </c>
      <c r="J35" s="52">
        <v>1110731</v>
      </c>
      <c r="K35" s="27"/>
      <c r="L35" s="47"/>
      <c r="M35" s="45" t="s">
        <v>237</v>
      </c>
      <c r="N35" s="31"/>
      <c r="O35" s="20"/>
      <c r="P35" s="11"/>
      <c r="Q35" s="11"/>
      <c r="R35" s="11"/>
      <c r="S35" s="11"/>
      <c r="T35" s="11"/>
      <c r="U35" s="11"/>
      <c r="V35" s="11"/>
      <c r="W35" s="11">
        <v>150000</v>
      </c>
      <c r="X35" s="11"/>
      <c r="Y35" s="11"/>
      <c r="Z35" s="11"/>
      <c r="AA35" s="11"/>
    </row>
    <row r="36" spans="1:27" ht="210">
      <c r="A36" s="48">
        <v>32</v>
      </c>
      <c r="B36" s="47" t="s">
        <v>238</v>
      </c>
      <c r="C36" s="48" t="s">
        <v>234</v>
      </c>
      <c r="D36" s="2" t="s">
        <v>235</v>
      </c>
      <c r="E36" s="47" t="s">
        <v>236</v>
      </c>
      <c r="F36" s="49">
        <v>92634</v>
      </c>
      <c r="G36" s="49">
        <f t="shared" si="0"/>
        <v>0</v>
      </c>
      <c r="H36" s="49">
        <f t="shared" si="1"/>
        <v>92634</v>
      </c>
      <c r="I36" s="50">
        <f t="shared" si="2"/>
        <v>0</v>
      </c>
      <c r="J36" s="52">
        <v>1110731</v>
      </c>
      <c r="K36" s="27">
        <v>44778</v>
      </c>
      <c r="L36" s="47"/>
      <c r="M36" s="45" t="s">
        <v>237</v>
      </c>
      <c r="N36" s="31"/>
      <c r="O36" s="20"/>
      <c r="P36" s="11"/>
      <c r="Q36" s="11"/>
      <c r="R36" s="11"/>
      <c r="S36" s="11">
        <v>3309</v>
      </c>
      <c r="T36" s="11">
        <v>13233</v>
      </c>
      <c r="U36" s="11">
        <v>16542</v>
      </c>
      <c r="V36" s="11">
        <v>9925</v>
      </c>
      <c r="W36" s="11">
        <v>49625</v>
      </c>
      <c r="X36" s="11"/>
      <c r="Y36" s="11"/>
      <c r="Z36" s="11"/>
      <c r="AA36" s="11"/>
    </row>
    <row r="37" spans="1:27" ht="113.25">
      <c r="A37" s="48">
        <v>33</v>
      </c>
      <c r="B37" s="47" t="s">
        <v>181</v>
      </c>
      <c r="C37" s="48" t="s">
        <v>270</v>
      </c>
      <c r="D37" s="2" t="s">
        <v>179</v>
      </c>
      <c r="E37" s="47" t="s">
        <v>180</v>
      </c>
      <c r="F37" s="49">
        <v>40000</v>
      </c>
      <c r="G37" s="49">
        <f t="shared" si="0"/>
        <v>0</v>
      </c>
      <c r="H37" s="49">
        <f t="shared" si="1"/>
        <v>0</v>
      </c>
      <c r="I37" s="50">
        <f t="shared" si="2"/>
        <v>40000</v>
      </c>
      <c r="J37" s="52">
        <v>1110731</v>
      </c>
      <c r="K37" s="27"/>
      <c r="L37" s="47"/>
      <c r="M37" s="45" t="s">
        <v>47</v>
      </c>
      <c r="N37" s="31"/>
      <c r="O37" s="20"/>
      <c r="P37" s="11"/>
      <c r="Q37" s="11"/>
      <c r="R37" s="11"/>
      <c r="S37" s="11"/>
      <c r="T37" s="11"/>
      <c r="U37" s="11"/>
      <c r="V37" s="11"/>
      <c r="W37" s="11"/>
      <c r="X37" s="11"/>
      <c r="Y37" s="11"/>
      <c r="Z37" s="11"/>
      <c r="AA37" s="11"/>
    </row>
    <row r="38" spans="1:27" ht="162">
      <c r="A38" s="48">
        <v>34</v>
      </c>
      <c r="B38" s="47" t="s">
        <v>156</v>
      </c>
      <c r="C38" s="48" t="s">
        <v>154</v>
      </c>
      <c r="D38" s="2" t="s">
        <v>155</v>
      </c>
      <c r="E38" s="47" t="s">
        <v>157</v>
      </c>
      <c r="F38" s="49">
        <v>246000</v>
      </c>
      <c r="G38" s="49">
        <f t="shared" si="0"/>
        <v>0</v>
      </c>
      <c r="H38" s="49">
        <f t="shared" si="1"/>
        <v>246000</v>
      </c>
      <c r="I38" s="50">
        <f t="shared" si="2"/>
        <v>0</v>
      </c>
      <c r="J38" s="52">
        <v>1110731</v>
      </c>
      <c r="K38" s="27">
        <v>44778</v>
      </c>
      <c r="L38" s="47"/>
      <c r="M38" s="45" t="s">
        <v>46</v>
      </c>
      <c r="N38" s="31"/>
      <c r="O38" s="20"/>
      <c r="P38" s="11"/>
      <c r="Q38" s="11"/>
      <c r="R38" s="11">
        <v>72707</v>
      </c>
      <c r="S38" s="11">
        <v>49009</v>
      </c>
      <c r="T38" s="11">
        <v>5500</v>
      </c>
      <c r="U38" s="11">
        <v>21458</v>
      </c>
      <c r="V38" s="11">
        <v>22480</v>
      </c>
      <c r="W38" s="11">
        <v>74846</v>
      </c>
      <c r="X38" s="11"/>
      <c r="Y38" s="11"/>
      <c r="Z38" s="11"/>
      <c r="AA38" s="11"/>
    </row>
    <row r="39" spans="1:27" ht="64.5">
      <c r="A39" s="48">
        <v>35</v>
      </c>
      <c r="B39" s="47" t="s">
        <v>252</v>
      </c>
      <c r="C39" s="48" t="s">
        <v>154</v>
      </c>
      <c r="D39" s="2" t="s">
        <v>253</v>
      </c>
      <c r="E39" s="47" t="s">
        <v>251</v>
      </c>
      <c r="F39" s="49">
        <v>5000</v>
      </c>
      <c r="G39" s="49">
        <f t="shared" si="0"/>
        <v>0</v>
      </c>
      <c r="H39" s="49">
        <f t="shared" si="1"/>
        <v>5000</v>
      </c>
      <c r="I39" s="50">
        <f t="shared" si="2"/>
        <v>0</v>
      </c>
      <c r="J39" s="52">
        <v>11107</v>
      </c>
      <c r="K39" s="27">
        <v>44782</v>
      </c>
      <c r="L39" s="47"/>
      <c r="M39" s="45" t="s">
        <v>46</v>
      </c>
      <c r="N39" s="31"/>
      <c r="O39" s="20"/>
      <c r="P39" s="11"/>
      <c r="Q39" s="11"/>
      <c r="R39" s="11"/>
      <c r="S39" s="11"/>
      <c r="T39" s="11"/>
      <c r="U39" s="11"/>
      <c r="V39" s="11"/>
      <c r="W39" s="11">
        <v>5000</v>
      </c>
      <c r="X39" s="11"/>
      <c r="Y39" s="11"/>
      <c r="Z39" s="11"/>
      <c r="AA39" s="11"/>
    </row>
    <row r="40" spans="1:27" ht="64.5">
      <c r="A40" s="48">
        <v>36</v>
      </c>
      <c r="B40" s="47" t="s">
        <v>225</v>
      </c>
      <c r="C40" s="48" t="s">
        <v>223</v>
      </c>
      <c r="D40" s="2" t="s">
        <v>226</v>
      </c>
      <c r="E40" s="47" t="s">
        <v>224</v>
      </c>
      <c r="F40" s="49">
        <v>1000</v>
      </c>
      <c r="G40" s="49">
        <f t="shared" si="0"/>
        <v>0</v>
      </c>
      <c r="H40" s="49">
        <f t="shared" si="1"/>
        <v>1000</v>
      </c>
      <c r="I40" s="50">
        <f t="shared" si="2"/>
        <v>0</v>
      </c>
      <c r="J40" s="52">
        <v>11105</v>
      </c>
      <c r="K40" s="27">
        <v>44778</v>
      </c>
      <c r="L40" s="47"/>
      <c r="M40" s="45" t="s">
        <v>46</v>
      </c>
      <c r="N40" s="31"/>
      <c r="O40" s="20"/>
      <c r="P40" s="11"/>
      <c r="Q40" s="11"/>
      <c r="R40" s="11"/>
      <c r="S40" s="11"/>
      <c r="T40" s="11"/>
      <c r="U40" s="11"/>
      <c r="V40" s="11"/>
      <c r="W40" s="11">
        <v>1000</v>
      </c>
      <c r="X40" s="11"/>
      <c r="Y40" s="11"/>
      <c r="Z40" s="11"/>
      <c r="AA40" s="11"/>
    </row>
    <row r="41" spans="1:27" ht="48">
      <c r="A41" s="48">
        <v>37</v>
      </c>
      <c r="B41" s="47"/>
      <c r="C41" s="48" t="s">
        <v>223</v>
      </c>
      <c r="D41" s="2" t="s">
        <v>233</v>
      </c>
      <c r="E41" s="47" t="s">
        <v>232</v>
      </c>
      <c r="F41" s="49">
        <v>50000</v>
      </c>
      <c r="G41" s="49">
        <f t="shared" si="0"/>
        <v>0</v>
      </c>
      <c r="H41" s="49">
        <f t="shared" si="1"/>
        <v>50000</v>
      </c>
      <c r="I41" s="50">
        <f t="shared" si="2"/>
        <v>0</v>
      </c>
      <c r="J41" s="52"/>
      <c r="K41" s="27">
        <v>44728</v>
      </c>
      <c r="L41" s="47"/>
      <c r="M41" s="45" t="s">
        <v>231</v>
      </c>
      <c r="N41" s="31"/>
      <c r="O41" s="20"/>
      <c r="P41" s="11"/>
      <c r="Q41" s="11"/>
      <c r="R41" s="11"/>
      <c r="S41" s="11"/>
      <c r="T41" s="11"/>
      <c r="U41" s="11">
        <v>50000</v>
      </c>
      <c r="V41" s="11"/>
      <c r="W41" s="11"/>
      <c r="X41" s="11"/>
      <c r="Y41" s="11"/>
      <c r="Z41" s="11"/>
      <c r="AA41" s="11"/>
    </row>
    <row r="42" spans="1:27" ht="64.5">
      <c r="A42" s="48">
        <v>38</v>
      </c>
      <c r="B42" s="47" t="s">
        <v>265</v>
      </c>
      <c r="C42" s="48" t="s">
        <v>262</v>
      </c>
      <c r="D42" s="2" t="s">
        <v>263</v>
      </c>
      <c r="E42" s="47" t="s">
        <v>264</v>
      </c>
      <c r="F42" s="49">
        <v>10000</v>
      </c>
      <c r="G42" s="49">
        <f t="shared" si="0"/>
        <v>0</v>
      </c>
      <c r="H42" s="49">
        <f t="shared" si="1"/>
        <v>0</v>
      </c>
      <c r="I42" s="50">
        <f t="shared" si="2"/>
        <v>10000</v>
      </c>
      <c r="J42" s="52">
        <v>11112</v>
      </c>
      <c r="K42" s="27"/>
      <c r="L42" s="47"/>
      <c r="M42" s="45" t="s">
        <v>57</v>
      </c>
      <c r="N42" s="31"/>
      <c r="O42" s="20"/>
      <c r="P42" s="11"/>
      <c r="Q42" s="11"/>
      <c r="R42" s="11"/>
      <c r="S42" s="11"/>
      <c r="T42" s="11"/>
      <c r="U42" s="11"/>
      <c r="V42" s="11"/>
      <c r="W42" s="11"/>
      <c r="X42" s="11"/>
      <c r="Y42" s="11"/>
      <c r="Z42" s="11"/>
      <c r="AA42" s="11"/>
    </row>
    <row r="43" spans="1:27" ht="96.75">
      <c r="A43" s="48">
        <v>39</v>
      </c>
      <c r="B43" s="47" t="s">
        <v>437</v>
      </c>
      <c r="C43" s="48" t="s">
        <v>349</v>
      </c>
      <c r="D43" s="2" t="s">
        <v>350</v>
      </c>
      <c r="E43" s="47" t="s">
        <v>351</v>
      </c>
      <c r="F43" s="49">
        <v>100000</v>
      </c>
      <c r="G43" s="49">
        <f t="shared" si="0"/>
        <v>17700</v>
      </c>
      <c r="H43" s="49">
        <f t="shared" si="1"/>
        <v>17700</v>
      </c>
      <c r="I43" s="50">
        <f t="shared" si="2"/>
        <v>82300</v>
      </c>
      <c r="J43" s="52">
        <v>11112</v>
      </c>
      <c r="K43" s="27"/>
      <c r="L43" s="47"/>
      <c r="M43" s="45" t="s">
        <v>44</v>
      </c>
      <c r="N43" s="31"/>
      <c r="O43" s="20"/>
      <c r="P43" s="11"/>
      <c r="Q43" s="11"/>
      <c r="R43" s="11"/>
      <c r="S43" s="11"/>
      <c r="T43" s="11"/>
      <c r="U43" s="11"/>
      <c r="V43" s="11"/>
      <c r="W43" s="11"/>
      <c r="X43" s="11">
        <v>17700</v>
      </c>
      <c r="Y43" s="11"/>
      <c r="Z43" s="11"/>
      <c r="AA43" s="11"/>
    </row>
    <row r="44" spans="1:27" ht="145.5">
      <c r="A44" s="48">
        <v>40</v>
      </c>
      <c r="B44" s="47" t="s">
        <v>357</v>
      </c>
      <c r="C44" s="48" t="s">
        <v>353</v>
      </c>
      <c r="D44" s="2" t="s">
        <v>356</v>
      </c>
      <c r="E44" s="47" t="s">
        <v>354</v>
      </c>
      <c r="F44" s="49">
        <v>98500</v>
      </c>
      <c r="G44" s="49">
        <f t="shared" si="0"/>
        <v>0</v>
      </c>
      <c r="H44" s="49">
        <f t="shared" si="1"/>
        <v>98500</v>
      </c>
      <c r="I44" s="50">
        <f t="shared" si="2"/>
        <v>0</v>
      </c>
      <c r="J44" s="52">
        <v>1110731</v>
      </c>
      <c r="K44" s="27"/>
      <c r="L44" s="47"/>
      <c r="M44" s="45" t="s">
        <v>355</v>
      </c>
      <c r="N44" s="31"/>
      <c r="O44" s="20"/>
      <c r="P44" s="11"/>
      <c r="Q44" s="11"/>
      <c r="R44" s="11"/>
      <c r="S44" s="11"/>
      <c r="T44" s="11"/>
      <c r="U44" s="11"/>
      <c r="V44" s="11">
        <v>98500</v>
      </c>
      <c r="W44" s="11"/>
      <c r="X44" s="11"/>
      <c r="Y44" s="11"/>
      <c r="Z44" s="11"/>
      <c r="AA44" s="11"/>
    </row>
    <row r="45" spans="1:27" ht="81">
      <c r="A45" s="48">
        <v>41</v>
      </c>
      <c r="B45" s="47" t="s">
        <v>430</v>
      </c>
      <c r="C45" s="48" t="s">
        <v>427</v>
      </c>
      <c r="D45" s="2" t="s">
        <v>428</v>
      </c>
      <c r="E45" s="47" t="s">
        <v>429</v>
      </c>
      <c r="F45" s="49">
        <v>2818320</v>
      </c>
      <c r="G45" s="49">
        <f>X45</f>
        <v>0</v>
      </c>
      <c r="H45" s="49">
        <f>SUM(P45:X45)</f>
        <v>0</v>
      </c>
      <c r="I45" s="50">
        <f>F45-H45</f>
        <v>2818320</v>
      </c>
      <c r="J45" s="52">
        <v>11112</v>
      </c>
      <c r="K45" s="27"/>
      <c r="L45" s="47"/>
      <c r="M45" s="45" t="s">
        <v>48</v>
      </c>
      <c r="N45" s="31"/>
      <c r="O45" s="20"/>
      <c r="P45" s="11"/>
      <c r="Q45" s="11"/>
      <c r="R45" s="11"/>
      <c r="S45" s="11"/>
      <c r="T45" s="11"/>
      <c r="U45" s="11"/>
      <c r="V45" s="11"/>
      <c r="W45" s="11"/>
      <c r="X45" s="11"/>
      <c r="Y45" s="11"/>
      <c r="Z45" s="11"/>
      <c r="AA45" s="11"/>
    </row>
    <row r="46" spans="1:39" ht="48">
      <c r="A46" s="48">
        <v>42</v>
      </c>
      <c r="B46" s="47" t="s">
        <v>312</v>
      </c>
      <c r="C46" s="48" t="s">
        <v>306</v>
      </c>
      <c r="D46" s="2" t="s">
        <v>308</v>
      </c>
      <c r="E46" s="47" t="s">
        <v>310</v>
      </c>
      <c r="F46" s="49">
        <f>SUM(AB46:AM46)</f>
        <v>15000</v>
      </c>
      <c r="G46" s="49">
        <f t="shared" si="0"/>
        <v>0</v>
      </c>
      <c r="H46" s="49">
        <f t="shared" si="1"/>
        <v>15000</v>
      </c>
      <c r="I46" s="50">
        <f t="shared" si="2"/>
        <v>0</v>
      </c>
      <c r="J46" s="13">
        <v>11112</v>
      </c>
      <c r="K46" s="27"/>
      <c r="L46" s="47"/>
      <c r="M46" s="45" t="s">
        <v>48</v>
      </c>
      <c r="N46" s="31"/>
      <c r="O46" s="20"/>
      <c r="P46" s="11"/>
      <c r="Q46" s="11"/>
      <c r="R46" s="11"/>
      <c r="S46" s="11"/>
      <c r="T46" s="11"/>
      <c r="U46" s="11"/>
      <c r="V46" s="11">
        <v>15000</v>
      </c>
      <c r="W46" s="11"/>
      <c r="X46" s="11"/>
      <c r="Y46" s="11"/>
      <c r="Z46" s="11"/>
      <c r="AA46" s="11"/>
      <c r="AB46" s="44"/>
      <c r="AC46" s="44"/>
      <c r="AD46" s="44"/>
      <c r="AE46" s="44"/>
      <c r="AF46" s="44"/>
      <c r="AG46" s="44"/>
      <c r="AH46" s="44">
        <v>15000</v>
      </c>
      <c r="AI46" s="44"/>
      <c r="AJ46" s="44"/>
      <c r="AK46" s="44"/>
      <c r="AL46" s="44"/>
      <c r="AM46" s="44"/>
    </row>
    <row r="47" spans="1:39" ht="48">
      <c r="A47" s="48">
        <v>43</v>
      </c>
      <c r="B47" s="47" t="s">
        <v>98</v>
      </c>
      <c r="C47" s="48" t="s">
        <v>97</v>
      </c>
      <c r="D47" s="2" t="s">
        <v>99</v>
      </c>
      <c r="E47" s="47" t="s">
        <v>412</v>
      </c>
      <c r="F47" s="49">
        <f>SUM(AB47:AM47)</f>
        <v>2684236</v>
      </c>
      <c r="G47" s="49">
        <f t="shared" si="0"/>
        <v>274639</v>
      </c>
      <c r="H47" s="49">
        <f t="shared" si="1"/>
        <v>2631127</v>
      </c>
      <c r="I47" s="50">
        <f t="shared" si="2"/>
        <v>53109</v>
      </c>
      <c r="J47" s="13">
        <v>11112</v>
      </c>
      <c r="K47" s="27"/>
      <c r="L47" s="23"/>
      <c r="M47" s="45" t="s">
        <v>48</v>
      </c>
      <c r="N47" s="9"/>
      <c r="O47" s="20"/>
      <c r="P47" s="11">
        <v>553151</v>
      </c>
      <c r="Q47" s="11">
        <v>257436</v>
      </c>
      <c r="R47" s="11">
        <v>257436</v>
      </c>
      <c r="S47" s="11">
        <v>257436</v>
      </c>
      <c r="T47" s="11">
        <v>258202</v>
      </c>
      <c r="U47" s="11">
        <v>223549</v>
      </c>
      <c r="V47" s="11">
        <v>274639</v>
      </c>
      <c r="W47" s="11">
        <v>274639</v>
      </c>
      <c r="X47" s="11">
        <v>274639</v>
      </c>
      <c r="Y47" s="11"/>
      <c r="Z47" s="11"/>
      <c r="AA47" s="11"/>
      <c r="AB47" s="44">
        <v>295715</v>
      </c>
      <c r="AC47" s="44">
        <v>295715</v>
      </c>
      <c r="AD47" s="44">
        <v>257436</v>
      </c>
      <c r="AE47" s="44">
        <v>257436</v>
      </c>
      <c r="AF47" s="44">
        <v>257436</v>
      </c>
      <c r="AG47" s="44">
        <v>257436</v>
      </c>
      <c r="AH47" s="44">
        <v>275289</v>
      </c>
      <c r="AI47" s="44">
        <v>262585</v>
      </c>
      <c r="AJ47" s="44">
        <v>262594</v>
      </c>
      <c r="AK47" s="44">
        <v>262594</v>
      </c>
      <c r="AL47" s="44"/>
      <c r="AM47" s="44"/>
    </row>
    <row r="48" spans="1:39" ht="48">
      <c r="A48" s="48">
        <v>44</v>
      </c>
      <c r="B48" s="47" t="s">
        <v>311</v>
      </c>
      <c r="C48" s="48" t="s">
        <v>307</v>
      </c>
      <c r="D48" s="2" t="s">
        <v>309</v>
      </c>
      <c r="E48" s="47" t="s">
        <v>310</v>
      </c>
      <c r="F48" s="49">
        <f>SUM(AB48:AM48)</f>
        <v>62296</v>
      </c>
      <c r="G48" s="49">
        <f t="shared" si="0"/>
        <v>0</v>
      </c>
      <c r="H48" s="49">
        <f t="shared" si="1"/>
        <v>62296</v>
      </c>
      <c r="I48" s="50">
        <f t="shared" si="2"/>
        <v>0</v>
      </c>
      <c r="J48" s="13">
        <v>11112</v>
      </c>
      <c r="K48" s="27"/>
      <c r="L48" s="23"/>
      <c r="M48" s="45" t="s">
        <v>48</v>
      </c>
      <c r="N48" s="9"/>
      <c r="O48" s="20"/>
      <c r="P48" s="11"/>
      <c r="Q48" s="11"/>
      <c r="R48" s="11"/>
      <c r="S48" s="11"/>
      <c r="T48" s="11"/>
      <c r="U48" s="11"/>
      <c r="V48" s="11">
        <v>62296</v>
      </c>
      <c r="W48" s="11"/>
      <c r="X48" s="11"/>
      <c r="Y48" s="11"/>
      <c r="Z48" s="11"/>
      <c r="AA48" s="11"/>
      <c r="AB48" s="44"/>
      <c r="AC48" s="44"/>
      <c r="AD48" s="44"/>
      <c r="AE48" s="44"/>
      <c r="AF48" s="44"/>
      <c r="AG48" s="44"/>
      <c r="AH48" s="44">
        <v>62296</v>
      </c>
      <c r="AI48" s="44"/>
      <c r="AJ48" s="44"/>
      <c r="AK48" s="44"/>
      <c r="AL48" s="44"/>
      <c r="AM48" s="44"/>
    </row>
    <row r="49" spans="1:39" ht="48">
      <c r="A49" s="48">
        <v>45</v>
      </c>
      <c r="B49" s="47" t="s">
        <v>120</v>
      </c>
      <c r="C49" s="48" t="s">
        <v>117</v>
      </c>
      <c r="D49" s="2" t="s">
        <v>118</v>
      </c>
      <c r="E49" s="47" t="s">
        <v>215</v>
      </c>
      <c r="F49" s="49">
        <f>SUM(AB49:AM49)</f>
        <v>339100</v>
      </c>
      <c r="G49" s="49">
        <f t="shared" si="0"/>
        <v>0</v>
      </c>
      <c r="H49" s="49">
        <f t="shared" si="1"/>
        <v>208100</v>
      </c>
      <c r="I49" s="50">
        <f t="shared" si="2"/>
        <v>131000</v>
      </c>
      <c r="J49" s="13">
        <v>11112</v>
      </c>
      <c r="K49" s="27"/>
      <c r="L49" s="23"/>
      <c r="M49" s="45" t="s">
        <v>48</v>
      </c>
      <c r="N49" s="9"/>
      <c r="O49" s="20"/>
      <c r="P49" s="11"/>
      <c r="Q49" s="11"/>
      <c r="R49" s="11">
        <v>200000</v>
      </c>
      <c r="S49" s="11">
        <v>8100</v>
      </c>
      <c r="T49" s="11"/>
      <c r="U49" s="11"/>
      <c r="V49" s="11"/>
      <c r="W49" s="11"/>
      <c r="X49" s="11"/>
      <c r="Y49" s="11"/>
      <c r="Z49" s="11"/>
      <c r="AA49" s="11"/>
      <c r="AB49" s="44"/>
      <c r="AC49" s="44">
        <v>200000</v>
      </c>
      <c r="AD49" s="44"/>
      <c r="AE49" s="44"/>
      <c r="AF49" s="44">
        <v>20000</v>
      </c>
      <c r="AG49" s="44"/>
      <c r="AH49" s="44"/>
      <c r="AI49" s="44"/>
      <c r="AJ49" s="44">
        <v>119100</v>
      </c>
      <c r="AK49" s="44"/>
      <c r="AL49" s="44"/>
      <c r="AM49" s="44"/>
    </row>
    <row r="50" spans="1:39" ht="96.75">
      <c r="A50" s="48">
        <v>46</v>
      </c>
      <c r="B50" s="47" t="s">
        <v>373</v>
      </c>
      <c r="C50" s="48" t="s">
        <v>370</v>
      </c>
      <c r="D50" s="2" t="s">
        <v>371</v>
      </c>
      <c r="E50" s="47" t="s">
        <v>372</v>
      </c>
      <c r="F50" s="49">
        <v>184926</v>
      </c>
      <c r="G50" s="49">
        <f t="shared" si="0"/>
        <v>0</v>
      </c>
      <c r="H50" s="49">
        <f t="shared" si="1"/>
        <v>184926</v>
      </c>
      <c r="I50" s="50">
        <f t="shared" si="2"/>
        <v>0</v>
      </c>
      <c r="J50" s="13"/>
      <c r="K50" s="27"/>
      <c r="L50" s="23"/>
      <c r="M50" s="45" t="s">
        <v>192</v>
      </c>
      <c r="N50" s="9"/>
      <c r="O50" s="20"/>
      <c r="P50" s="11"/>
      <c r="Q50" s="11"/>
      <c r="R50" s="11"/>
      <c r="S50" s="11"/>
      <c r="T50" s="11"/>
      <c r="U50" s="11"/>
      <c r="V50" s="11">
        <v>184926</v>
      </c>
      <c r="W50" s="11"/>
      <c r="X50" s="11"/>
      <c r="Y50" s="11"/>
      <c r="Z50" s="11"/>
      <c r="AA50" s="11"/>
      <c r="AB50" s="44"/>
      <c r="AC50" s="44"/>
      <c r="AD50" s="44"/>
      <c r="AE50" s="44"/>
      <c r="AF50" s="44"/>
      <c r="AG50" s="44"/>
      <c r="AH50" s="44"/>
      <c r="AI50" s="44"/>
      <c r="AJ50" s="44"/>
      <c r="AK50" s="44"/>
      <c r="AL50" s="44"/>
      <c r="AM50" s="44"/>
    </row>
    <row r="51" spans="1:39" ht="64.5">
      <c r="A51" s="48">
        <v>47</v>
      </c>
      <c r="B51" s="47" t="s">
        <v>194</v>
      </c>
      <c r="C51" s="48" t="s">
        <v>190</v>
      </c>
      <c r="D51" s="2" t="s">
        <v>191</v>
      </c>
      <c r="E51" s="47" t="s">
        <v>193</v>
      </c>
      <c r="F51" s="49">
        <v>158816</v>
      </c>
      <c r="G51" s="49">
        <f t="shared" si="0"/>
        <v>15000</v>
      </c>
      <c r="H51" s="49">
        <f t="shared" si="1"/>
        <v>81848</v>
      </c>
      <c r="I51" s="50">
        <f t="shared" si="2"/>
        <v>76968</v>
      </c>
      <c r="J51" s="13">
        <v>11112</v>
      </c>
      <c r="K51" s="27"/>
      <c r="L51" s="23"/>
      <c r="M51" s="45" t="s">
        <v>192</v>
      </c>
      <c r="N51" s="9"/>
      <c r="O51" s="20"/>
      <c r="P51" s="11"/>
      <c r="Q51" s="11"/>
      <c r="R51" s="11"/>
      <c r="S51" s="11"/>
      <c r="T51" s="11"/>
      <c r="U51" s="11">
        <v>25000</v>
      </c>
      <c r="V51" s="11">
        <v>25000</v>
      </c>
      <c r="W51" s="11">
        <v>16848</v>
      </c>
      <c r="X51" s="11">
        <v>15000</v>
      </c>
      <c r="Y51" s="11"/>
      <c r="Z51" s="11"/>
      <c r="AA51" s="11"/>
      <c r="AB51" s="44"/>
      <c r="AC51" s="44"/>
      <c r="AD51" s="44"/>
      <c r="AE51" s="44"/>
      <c r="AF51" s="44"/>
      <c r="AG51" s="44"/>
      <c r="AH51" s="44"/>
      <c r="AI51" s="44"/>
      <c r="AJ51" s="44"/>
      <c r="AK51" s="44"/>
      <c r="AL51" s="44"/>
      <c r="AM51" s="44"/>
    </row>
    <row r="52" spans="1:39" ht="96.75">
      <c r="A52" s="48">
        <v>48</v>
      </c>
      <c r="B52" s="47" t="s">
        <v>245</v>
      </c>
      <c r="C52" s="48" t="s">
        <v>242</v>
      </c>
      <c r="D52" s="2" t="s">
        <v>243</v>
      </c>
      <c r="E52" s="47" t="s">
        <v>244</v>
      </c>
      <c r="F52" s="49">
        <v>20000</v>
      </c>
      <c r="G52" s="49">
        <f t="shared" si="0"/>
        <v>0</v>
      </c>
      <c r="H52" s="49">
        <f t="shared" si="1"/>
        <v>20000</v>
      </c>
      <c r="I52" s="50">
        <f t="shared" si="2"/>
        <v>0</v>
      </c>
      <c r="J52" s="13"/>
      <c r="K52" s="27"/>
      <c r="L52" s="23"/>
      <c r="M52" s="45" t="s">
        <v>48</v>
      </c>
      <c r="N52" s="9"/>
      <c r="O52" s="20"/>
      <c r="P52" s="11"/>
      <c r="Q52" s="11"/>
      <c r="R52" s="11"/>
      <c r="S52" s="11"/>
      <c r="T52" s="11"/>
      <c r="U52" s="11"/>
      <c r="V52" s="11"/>
      <c r="W52" s="11">
        <v>20000</v>
      </c>
      <c r="X52" s="11"/>
      <c r="Y52" s="11"/>
      <c r="Z52" s="11"/>
      <c r="AA52" s="11"/>
      <c r="AB52" s="44"/>
      <c r="AC52" s="44"/>
      <c r="AD52" s="44"/>
      <c r="AE52" s="44"/>
      <c r="AF52" s="44"/>
      <c r="AG52" s="44"/>
      <c r="AH52" s="44"/>
      <c r="AI52" s="44"/>
      <c r="AJ52" s="44"/>
      <c r="AK52" s="44"/>
      <c r="AL52" s="44"/>
      <c r="AM52" s="44"/>
    </row>
    <row r="53" spans="1:39" ht="96.75">
      <c r="A53" s="48">
        <v>49</v>
      </c>
      <c r="B53" s="47" t="s">
        <v>300</v>
      </c>
      <c r="C53" s="48" t="s">
        <v>297</v>
      </c>
      <c r="D53" s="2" t="s">
        <v>298</v>
      </c>
      <c r="E53" s="47" t="s">
        <v>299</v>
      </c>
      <c r="F53" s="49">
        <v>283000</v>
      </c>
      <c r="G53" s="49">
        <f t="shared" si="0"/>
        <v>0</v>
      </c>
      <c r="H53" s="49">
        <f t="shared" si="1"/>
        <v>283000</v>
      </c>
      <c r="I53" s="50">
        <f t="shared" si="2"/>
        <v>0</v>
      </c>
      <c r="J53" s="13"/>
      <c r="K53" s="27"/>
      <c r="L53" s="23"/>
      <c r="M53" s="45" t="s">
        <v>43</v>
      </c>
      <c r="N53" s="9"/>
      <c r="O53" s="20"/>
      <c r="P53" s="11"/>
      <c r="Q53" s="11"/>
      <c r="R53" s="11"/>
      <c r="S53" s="11"/>
      <c r="T53" s="11">
        <v>283000</v>
      </c>
      <c r="U53" s="11"/>
      <c r="V53" s="11"/>
      <c r="W53" s="11"/>
      <c r="X53" s="11"/>
      <c r="Y53" s="11"/>
      <c r="Z53" s="11"/>
      <c r="AA53" s="11"/>
      <c r="AB53" s="44"/>
      <c r="AC53" s="44"/>
      <c r="AD53" s="44"/>
      <c r="AE53" s="44"/>
      <c r="AF53" s="44"/>
      <c r="AG53" s="44"/>
      <c r="AH53" s="44"/>
      <c r="AI53" s="44"/>
      <c r="AJ53" s="44"/>
      <c r="AK53" s="44"/>
      <c r="AL53" s="44"/>
      <c r="AM53" s="44"/>
    </row>
    <row r="54" spans="1:39" ht="96.75">
      <c r="A54" s="48">
        <v>50</v>
      </c>
      <c r="B54" s="58" t="s">
        <v>422</v>
      </c>
      <c r="C54" s="48" t="s">
        <v>297</v>
      </c>
      <c r="D54" s="2" t="s">
        <v>421</v>
      </c>
      <c r="E54" s="47" t="s">
        <v>420</v>
      </c>
      <c r="F54" s="49">
        <v>45000</v>
      </c>
      <c r="G54" s="49">
        <f>X54</f>
        <v>0</v>
      </c>
      <c r="H54" s="49">
        <f>SUM(P54:X54)</f>
        <v>0</v>
      </c>
      <c r="I54" s="50">
        <f>F54-H54</f>
        <v>45000</v>
      </c>
      <c r="J54" s="13"/>
      <c r="K54" s="27"/>
      <c r="L54" s="23"/>
      <c r="M54" s="45" t="s">
        <v>43</v>
      </c>
      <c r="N54" s="9"/>
      <c r="O54" s="20"/>
      <c r="P54" s="11"/>
      <c r="Q54" s="11"/>
      <c r="R54" s="11"/>
      <c r="S54" s="11"/>
      <c r="T54" s="11"/>
      <c r="U54" s="11"/>
      <c r="V54" s="11"/>
      <c r="W54" s="11"/>
      <c r="X54" s="11"/>
      <c r="Y54" s="11"/>
      <c r="Z54" s="11"/>
      <c r="AA54" s="11"/>
      <c r="AB54" s="44"/>
      <c r="AC54" s="44"/>
      <c r="AD54" s="44"/>
      <c r="AE54" s="44"/>
      <c r="AF54" s="44"/>
      <c r="AG54" s="44"/>
      <c r="AH54" s="44"/>
      <c r="AI54" s="44"/>
      <c r="AJ54" s="44"/>
      <c r="AK54" s="44"/>
      <c r="AL54" s="44"/>
      <c r="AM54" s="44"/>
    </row>
    <row r="55" spans="1:39" ht="96.75">
      <c r="A55" s="48">
        <v>51</v>
      </c>
      <c r="B55" s="47" t="s">
        <v>221</v>
      </c>
      <c r="C55" s="48" t="s">
        <v>220</v>
      </c>
      <c r="D55" s="2" t="s">
        <v>222</v>
      </c>
      <c r="E55" s="47" t="s">
        <v>219</v>
      </c>
      <c r="F55" s="49">
        <f>46410+18550</f>
        <v>64960</v>
      </c>
      <c r="G55" s="49">
        <f t="shared" si="0"/>
        <v>0</v>
      </c>
      <c r="H55" s="49">
        <f t="shared" si="1"/>
        <v>64960</v>
      </c>
      <c r="I55" s="50">
        <f t="shared" si="2"/>
        <v>0</v>
      </c>
      <c r="J55" s="13">
        <v>1110430</v>
      </c>
      <c r="K55" s="27">
        <v>44711</v>
      </c>
      <c r="L55" s="23"/>
      <c r="M55" s="9" t="s">
        <v>43</v>
      </c>
      <c r="N55" s="9"/>
      <c r="O55" s="20"/>
      <c r="P55" s="11"/>
      <c r="Q55" s="11"/>
      <c r="R55" s="11"/>
      <c r="S55" s="11">
        <v>5950</v>
      </c>
      <c r="T55" s="11">
        <v>59010</v>
      </c>
      <c r="U55" s="11"/>
      <c r="V55" s="11"/>
      <c r="W55" s="11"/>
      <c r="X55" s="11"/>
      <c r="Y55" s="11"/>
      <c r="Z55" s="11"/>
      <c r="AA55" s="11"/>
      <c r="AB55" s="44"/>
      <c r="AC55" s="44"/>
      <c r="AD55" s="44"/>
      <c r="AE55" s="44"/>
      <c r="AF55" s="44"/>
      <c r="AG55" s="44"/>
      <c r="AH55" s="44"/>
      <c r="AI55" s="44"/>
      <c r="AJ55" s="44"/>
      <c r="AK55" s="44"/>
      <c r="AL55" s="44"/>
      <c r="AM55" s="44"/>
    </row>
    <row r="56" spans="1:39" ht="96.75">
      <c r="A56" s="48">
        <v>52</v>
      </c>
      <c r="B56" s="47" t="s">
        <v>201</v>
      </c>
      <c r="C56" s="48" t="s">
        <v>198</v>
      </c>
      <c r="D56" s="2" t="s">
        <v>199</v>
      </c>
      <c r="E56" s="47" t="s">
        <v>200</v>
      </c>
      <c r="F56" s="49">
        <v>85234</v>
      </c>
      <c r="G56" s="49">
        <f t="shared" si="0"/>
        <v>0</v>
      </c>
      <c r="H56" s="49">
        <f t="shared" si="1"/>
        <v>85234</v>
      </c>
      <c r="I56" s="50">
        <f t="shared" si="2"/>
        <v>0</v>
      </c>
      <c r="J56" s="13">
        <v>1110430</v>
      </c>
      <c r="K56" s="27">
        <v>44679</v>
      </c>
      <c r="L56" s="23"/>
      <c r="M56" s="45" t="s">
        <v>43</v>
      </c>
      <c r="N56" s="9"/>
      <c r="O56" s="20"/>
      <c r="P56" s="11"/>
      <c r="Q56" s="11"/>
      <c r="R56" s="11">
        <v>13600</v>
      </c>
      <c r="S56" s="11"/>
      <c r="T56" s="11">
        <v>71634</v>
      </c>
      <c r="U56" s="11"/>
      <c r="V56" s="11"/>
      <c r="W56" s="11"/>
      <c r="X56" s="11"/>
      <c r="Y56" s="11"/>
      <c r="Z56" s="11"/>
      <c r="AA56" s="11"/>
      <c r="AB56" s="44"/>
      <c r="AC56" s="44"/>
      <c r="AD56" s="44"/>
      <c r="AE56" s="44"/>
      <c r="AF56" s="44"/>
      <c r="AG56" s="44"/>
      <c r="AH56" s="44"/>
      <c r="AI56" s="44"/>
      <c r="AJ56" s="44"/>
      <c r="AK56" s="44"/>
      <c r="AL56" s="44"/>
      <c r="AM56" s="44"/>
    </row>
    <row r="57" spans="1:39" ht="113.25">
      <c r="A57" s="48">
        <v>53</v>
      </c>
      <c r="B57" s="58" t="s">
        <v>328</v>
      </c>
      <c r="C57" s="48" t="s">
        <v>325</v>
      </c>
      <c r="D57" s="2" t="s">
        <v>326</v>
      </c>
      <c r="E57" s="47" t="s">
        <v>327</v>
      </c>
      <c r="F57" s="49">
        <v>2800</v>
      </c>
      <c r="G57" s="49">
        <f t="shared" si="0"/>
        <v>0</v>
      </c>
      <c r="H57" s="49">
        <f t="shared" si="1"/>
        <v>2800</v>
      </c>
      <c r="I57" s="50">
        <f t="shared" si="2"/>
        <v>0</v>
      </c>
      <c r="J57" s="13">
        <v>1110630</v>
      </c>
      <c r="K57" s="27"/>
      <c r="L57" s="23"/>
      <c r="M57" s="45" t="s">
        <v>43</v>
      </c>
      <c r="N57" s="9"/>
      <c r="O57" s="20"/>
      <c r="P57" s="11"/>
      <c r="Q57" s="11"/>
      <c r="R57" s="11"/>
      <c r="S57" s="11"/>
      <c r="T57" s="11"/>
      <c r="U57" s="11">
        <v>2800</v>
      </c>
      <c r="V57" s="11"/>
      <c r="W57" s="11"/>
      <c r="X57" s="11"/>
      <c r="Y57" s="11"/>
      <c r="Z57" s="11"/>
      <c r="AA57" s="11"/>
      <c r="AB57" s="44"/>
      <c r="AC57" s="44"/>
      <c r="AD57" s="44"/>
      <c r="AE57" s="44"/>
      <c r="AF57" s="44"/>
      <c r="AG57" s="44"/>
      <c r="AH57" s="44"/>
      <c r="AI57" s="44"/>
      <c r="AJ57" s="44"/>
      <c r="AK57" s="44"/>
      <c r="AL57" s="44"/>
      <c r="AM57" s="44"/>
    </row>
    <row r="58" spans="1:39" ht="96.75">
      <c r="A58" s="48">
        <v>54</v>
      </c>
      <c r="B58" s="47" t="s">
        <v>369</v>
      </c>
      <c r="C58" s="48" t="s">
        <v>366</v>
      </c>
      <c r="D58" s="2" t="s">
        <v>367</v>
      </c>
      <c r="E58" s="47" t="s">
        <v>368</v>
      </c>
      <c r="F58" s="49">
        <v>5200</v>
      </c>
      <c r="G58" s="49">
        <f t="shared" si="0"/>
        <v>0</v>
      </c>
      <c r="H58" s="49">
        <f t="shared" si="1"/>
        <v>5200</v>
      </c>
      <c r="I58" s="50">
        <f t="shared" si="2"/>
        <v>0</v>
      </c>
      <c r="J58" s="13">
        <v>11106</v>
      </c>
      <c r="K58" s="27"/>
      <c r="L58" s="23"/>
      <c r="M58" s="45" t="s">
        <v>43</v>
      </c>
      <c r="N58" s="9"/>
      <c r="O58" s="20"/>
      <c r="P58" s="11"/>
      <c r="Q58" s="11"/>
      <c r="R58" s="11"/>
      <c r="S58" s="11"/>
      <c r="T58" s="11"/>
      <c r="U58" s="11"/>
      <c r="V58" s="11"/>
      <c r="W58" s="11">
        <v>5200</v>
      </c>
      <c r="X58" s="11"/>
      <c r="Y58" s="11"/>
      <c r="Z58" s="11"/>
      <c r="AA58" s="11"/>
      <c r="AB58" s="44"/>
      <c r="AC58" s="44"/>
      <c r="AD58" s="44"/>
      <c r="AE58" s="44"/>
      <c r="AF58" s="44"/>
      <c r="AG58" s="44"/>
      <c r="AH58" s="44"/>
      <c r="AI58" s="44"/>
      <c r="AJ58" s="44"/>
      <c r="AK58" s="44"/>
      <c r="AL58" s="44"/>
      <c r="AM58" s="44"/>
    </row>
    <row r="59" spans="1:39" ht="145.5">
      <c r="A59" s="48">
        <v>55</v>
      </c>
      <c r="B59" s="47" t="s">
        <v>269</v>
      </c>
      <c r="C59" s="48" t="s">
        <v>266</v>
      </c>
      <c r="D59" s="2" t="s">
        <v>267</v>
      </c>
      <c r="E59" s="47" t="s">
        <v>268</v>
      </c>
      <c r="F59" s="49">
        <v>40000</v>
      </c>
      <c r="G59" s="49">
        <f t="shared" si="0"/>
        <v>0</v>
      </c>
      <c r="H59" s="49">
        <f t="shared" si="1"/>
        <v>40000</v>
      </c>
      <c r="I59" s="50">
        <f t="shared" si="2"/>
        <v>0</v>
      </c>
      <c r="J59" s="13"/>
      <c r="K59" s="27">
        <v>44683</v>
      </c>
      <c r="L59" s="23"/>
      <c r="M59" s="45" t="s">
        <v>43</v>
      </c>
      <c r="N59" s="9"/>
      <c r="O59" s="20"/>
      <c r="P59" s="11"/>
      <c r="Q59" s="11"/>
      <c r="R59" s="11"/>
      <c r="S59" s="11"/>
      <c r="T59" s="11">
        <v>40000</v>
      </c>
      <c r="U59" s="11"/>
      <c r="V59" s="11"/>
      <c r="W59" s="11"/>
      <c r="X59" s="11"/>
      <c r="Y59" s="11"/>
      <c r="Z59" s="11"/>
      <c r="AA59" s="11"/>
      <c r="AB59" s="44"/>
      <c r="AC59" s="44"/>
      <c r="AD59" s="44"/>
      <c r="AE59" s="44"/>
      <c r="AF59" s="44"/>
      <c r="AG59" s="44"/>
      <c r="AH59" s="44"/>
      <c r="AI59" s="44"/>
      <c r="AJ59" s="44"/>
      <c r="AK59" s="44"/>
      <c r="AL59" s="44"/>
      <c r="AM59" s="44"/>
    </row>
    <row r="60" spans="1:39" ht="162">
      <c r="A60" s="48">
        <v>56</v>
      </c>
      <c r="B60" s="47" t="s">
        <v>315</v>
      </c>
      <c r="C60" s="48" t="s">
        <v>313</v>
      </c>
      <c r="D60" s="2" t="s">
        <v>316</v>
      </c>
      <c r="E60" s="47" t="s">
        <v>314</v>
      </c>
      <c r="F60" s="49">
        <v>18900</v>
      </c>
      <c r="G60" s="49">
        <f t="shared" si="0"/>
        <v>0</v>
      </c>
      <c r="H60" s="49">
        <f t="shared" si="1"/>
        <v>0</v>
      </c>
      <c r="I60" s="50">
        <f t="shared" si="2"/>
        <v>18900</v>
      </c>
      <c r="J60" s="13">
        <v>11112</v>
      </c>
      <c r="K60" s="27"/>
      <c r="L60" s="23"/>
      <c r="M60" s="45" t="s">
        <v>57</v>
      </c>
      <c r="N60" s="9"/>
      <c r="O60" s="20"/>
      <c r="P60" s="11"/>
      <c r="Q60" s="11"/>
      <c r="R60" s="11"/>
      <c r="S60" s="11"/>
      <c r="T60" s="11"/>
      <c r="U60" s="11"/>
      <c r="V60" s="11"/>
      <c r="W60" s="11"/>
      <c r="X60" s="11"/>
      <c r="Y60" s="11"/>
      <c r="Z60" s="11"/>
      <c r="AA60" s="11"/>
      <c r="AB60" s="44"/>
      <c r="AC60" s="44"/>
      <c r="AD60" s="44"/>
      <c r="AE60" s="44"/>
      <c r="AF60" s="44"/>
      <c r="AG60" s="44"/>
      <c r="AH60" s="44"/>
      <c r="AI60" s="44"/>
      <c r="AJ60" s="44"/>
      <c r="AK60" s="44"/>
      <c r="AL60" s="44"/>
      <c r="AM60" s="44"/>
    </row>
    <row r="61" spans="1:39" ht="194.25">
      <c r="A61" s="48">
        <v>57</v>
      </c>
      <c r="B61" s="47" t="s">
        <v>426</v>
      </c>
      <c r="C61" s="48" t="s">
        <v>423</v>
      </c>
      <c r="D61" s="2" t="s">
        <v>424</v>
      </c>
      <c r="E61" s="47" t="s">
        <v>425</v>
      </c>
      <c r="F61" s="49">
        <v>108000</v>
      </c>
      <c r="G61" s="49">
        <f>X61</f>
        <v>0</v>
      </c>
      <c r="H61" s="49">
        <f>SUM(P61:X61)</f>
        <v>0</v>
      </c>
      <c r="I61" s="50">
        <f>F61-H61</f>
        <v>108000</v>
      </c>
      <c r="J61" s="13">
        <v>1120731</v>
      </c>
      <c r="K61" s="27"/>
      <c r="L61" s="23"/>
      <c r="M61" s="45" t="s">
        <v>57</v>
      </c>
      <c r="N61" s="9"/>
      <c r="O61" s="20"/>
      <c r="P61" s="11"/>
      <c r="Q61" s="11"/>
      <c r="R61" s="11"/>
      <c r="S61" s="11"/>
      <c r="T61" s="11"/>
      <c r="U61" s="11"/>
      <c r="V61" s="11"/>
      <c r="W61" s="11"/>
      <c r="X61" s="11"/>
      <c r="Y61" s="11"/>
      <c r="Z61" s="11"/>
      <c r="AA61" s="11"/>
      <c r="AB61" s="44"/>
      <c r="AC61" s="44"/>
      <c r="AD61" s="44"/>
      <c r="AE61" s="44"/>
      <c r="AF61" s="44"/>
      <c r="AG61" s="44"/>
      <c r="AH61" s="44"/>
      <c r="AI61" s="44"/>
      <c r="AJ61" s="44"/>
      <c r="AK61" s="44"/>
      <c r="AL61" s="44"/>
      <c r="AM61" s="44"/>
    </row>
    <row r="62" spans="1:39" ht="96.75">
      <c r="A62" s="48">
        <v>58</v>
      </c>
      <c r="B62" s="47" t="s">
        <v>401</v>
      </c>
      <c r="C62" s="48" t="s">
        <v>398</v>
      </c>
      <c r="D62" s="2" t="s">
        <v>400</v>
      </c>
      <c r="E62" s="47" t="s">
        <v>399</v>
      </c>
      <c r="F62" s="49">
        <v>13600</v>
      </c>
      <c r="G62" s="49">
        <f t="shared" si="0"/>
        <v>8642</v>
      </c>
      <c r="H62" s="49">
        <f t="shared" si="1"/>
        <v>8642</v>
      </c>
      <c r="I62" s="50">
        <f t="shared" si="2"/>
        <v>4958</v>
      </c>
      <c r="J62" s="13">
        <v>11110</v>
      </c>
      <c r="K62" s="27"/>
      <c r="L62" s="23"/>
      <c r="M62" s="45" t="s">
        <v>142</v>
      </c>
      <c r="N62" s="9"/>
      <c r="O62" s="20"/>
      <c r="P62" s="11"/>
      <c r="Q62" s="11"/>
      <c r="R62" s="11"/>
      <c r="S62" s="11"/>
      <c r="T62" s="11"/>
      <c r="U62" s="11"/>
      <c r="V62" s="11"/>
      <c r="W62" s="11"/>
      <c r="X62" s="11">
        <v>8642</v>
      </c>
      <c r="Y62" s="11"/>
      <c r="Z62" s="11"/>
      <c r="AA62" s="11"/>
      <c r="AB62" s="44"/>
      <c r="AC62" s="44"/>
      <c r="AD62" s="44"/>
      <c r="AE62" s="44"/>
      <c r="AF62" s="44"/>
      <c r="AG62" s="44"/>
      <c r="AH62" s="44"/>
      <c r="AI62" s="44"/>
      <c r="AJ62" s="44"/>
      <c r="AK62" s="44"/>
      <c r="AL62" s="44"/>
      <c r="AM62" s="44"/>
    </row>
    <row r="63" spans="1:39" ht="96.75">
      <c r="A63" s="48">
        <v>59</v>
      </c>
      <c r="B63" s="47" t="s">
        <v>144</v>
      </c>
      <c r="C63" s="48" t="s">
        <v>140</v>
      </c>
      <c r="D63" s="2" t="s">
        <v>141</v>
      </c>
      <c r="E63" s="47" t="s">
        <v>143</v>
      </c>
      <c r="F63" s="49">
        <v>50000</v>
      </c>
      <c r="G63" s="49">
        <f t="shared" si="0"/>
        <v>0</v>
      </c>
      <c r="H63" s="49">
        <f t="shared" si="1"/>
        <v>50000</v>
      </c>
      <c r="I63" s="50">
        <f t="shared" si="2"/>
        <v>0</v>
      </c>
      <c r="J63" s="13">
        <v>1110731</v>
      </c>
      <c r="K63" s="27"/>
      <c r="L63" s="23"/>
      <c r="M63" s="45" t="s">
        <v>142</v>
      </c>
      <c r="N63" s="9"/>
      <c r="O63" s="20"/>
      <c r="P63" s="11"/>
      <c r="Q63" s="11"/>
      <c r="R63" s="11"/>
      <c r="S63" s="11">
        <v>50000</v>
      </c>
      <c r="T63" s="11"/>
      <c r="U63" s="11"/>
      <c r="V63" s="11"/>
      <c r="W63" s="11"/>
      <c r="X63" s="11"/>
      <c r="Y63" s="11"/>
      <c r="Z63" s="11"/>
      <c r="AA63" s="11"/>
      <c r="AB63" s="44"/>
      <c r="AC63" s="44"/>
      <c r="AD63" s="44"/>
      <c r="AE63" s="44"/>
      <c r="AF63" s="44"/>
      <c r="AG63" s="44"/>
      <c r="AH63" s="44"/>
      <c r="AI63" s="44"/>
      <c r="AJ63" s="44"/>
      <c r="AK63" s="44"/>
      <c r="AL63" s="44"/>
      <c r="AM63" s="44"/>
    </row>
    <row r="64" spans="1:39" ht="81">
      <c r="A64" s="48">
        <v>60</v>
      </c>
      <c r="B64" s="60" t="s">
        <v>111</v>
      </c>
      <c r="C64" s="48" t="s">
        <v>92</v>
      </c>
      <c r="D64" s="2" t="s">
        <v>109</v>
      </c>
      <c r="E64" s="47" t="s">
        <v>110</v>
      </c>
      <c r="F64" s="49">
        <v>4240</v>
      </c>
      <c r="G64" s="49">
        <f t="shared" si="0"/>
        <v>0</v>
      </c>
      <c r="H64" s="49">
        <f t="shared" si="1"/>
        <v>0</v>
      </c>
      <c r="I64" s="50">
        <f t="shared" si="2"/>
        <v>4240</v>
      </c>
      <c r="J64" s="13">
        <v>11012</v>
      </c>
      <c r="K64" s="27"/>
      <c r="L64" s="47"/>
      <c r="M64" s="45" t="s">
        <v>56</v>
      </c>
      <c r="N64" s="9"/>
      <c r="O64" s="20"/>
      <c r="P64" s="11"/>
      <c r="Q64" s="11"/>
      <c r="R64" s="11"/>
      <c r="S64" s="11"/>
      <c r="T64" s="11"/>
      <c r="U64" s="11"/>
      <c r="V64" s="11"/>
      <c r="W64" s="11"/>
      <c r="X64" s="11"/>
      <c r="Y64" s="11"/>
      <c r="Z64" s="11"/>
      <c r="AA64" s="11"/>
      <c r="AB64" s="44"/>
      <c r="AC64" s="44"/>
      <c r="AD64" s="44"/>
      <c r="AE64" s="44"/>
      <c r="AF64" s="44"/>
      <c r="AG64" s="44"/>
      <c r="AH64" s="44"/>
      <c r="AI64" s="44"/>
      <c r="AJ64" s="44"/>
      <c r="AK64" s="44"/>
      <c r="AL64" s="44"/>
      <c r="AM64" s="44"/>
    </row>
    <row r="65" spans="1:39" ht="81">
      <c r="A65" s="48">
        <v>61</v>
      </c>
      <c r="B65" s="47" t="s">
        <v>124</v>
      </c>
      <c r="C65" s="48" t="s">
        <v>121</v>
      </c>
      <c r="D65" s="2" t="s">
        <v>122</v>
      </c>
      <c r="E65" s="47" t="s">
        <v>123</v>
      </c>
      <c r="F65" s="49">
        <v>594000</v>
      </c>
      <c r="G65" s="49">
        <f t="shared" si="0"/>
        <v>0</v>
      </c>
      <c r="H65" s="49">
        <f t="shared" si="1"/>
        <v>0</v>
      </c>
      <c r="I65" s="50">
        <f t="shared" si="2"/>
        <v>594000</v>
      </c>
      <c r="J65" s="13">
        <v>11112</v>
      </c>
      <c r="K65" s="27"/>
      <c r="L65" s="23"/>
      <c r="M65" s="45" t="s">
        <v>56</v>
      </c>
      <c r="N65" s="9"/>
      <c r="O65" s="20"/>
      <c r="P65" s="11"/>
      <c r="Q65" s="11"/>
      <c r="R65" s="11"/>
      <c r="S65" s="11"/>
      <c r="T65" s="11"/>
      <c r="U65" s="11"/>
      <c r="V65" s="11"/>
      <c r="W65" s="11"/>
      <c r="X65" s="11"/>
      <c r="Y65" s="11"/>
      <c r="Z65" s="11"/>
      <c r="AA65" s="11"/>
      <c r="AB65" s="44"/>
      <c r="AC65" s="44"/>
      <c r="AD65" s="44"/>
      <c r="AE65" s="44"/>
      <c r="AF65" s="44"/>
      <c r="AG65" s="44"/>
      <c r="AH65" s="44"/>
      <c r="AI65" s="44"/>
      <c r="AJ65" s="44"/>
      <c r="AK65" s="44"/>
      <c r="AL65" s="44"/>
      <c r="AM65" s="44"/>
    </row>
    <row r="66" spans="1:39" ht="113.25">
      <c r="A66" s="48">
        <v>62</v>
      </c>
      <c r="B66" s="47" t="s">
        <v>175</v>
      </c>
      <c r="C66" s="48" t="s">
        <v>121</v>
      </c>
      <c r="D66" s="2" t="s">
        <v>134</v>
      </c>
      <c r="E66" s="47" t="s">
        <v>135</v>
      </c>
      <c r="F66" s="49">
        <v>495834</v>
      </c>
      <c r="G66" s="49">
        <f t="shared" si="0"/>
        <v>122104</v>
      </c>
      <c r="H66" s="49">
        <f t="shared" si="1"/>
        <v>339741</v>
      </c>
      <c r="I66" s="50">
        <f t="shared" si="2"/>
        <v>156093</v>
      </c>
      <c r="J66" s="13">
        <v>11112</v>
      </c>
      <c r="K66" s="27"/>
      <c r="L66" s="23"/>
      <c r="M66" s="45" t="s">
        <v>56</v>
      </c>
      <c r="N66" s="9"/>
      <c r="O66" s="20"/>
      <c r="P66" s="11"/>
      <c r="Q66" s="11">
        <v>35868</v>
      </c>
      <c r="R66" s="11">
        <v>30064</v>
      </c>
      <c r="S66" s="11">
        <v>30064</v>
      </c>
      <c r="T66" s="11">
        <v>66879</v>
      </c>
      <c r="U66" s="11">
        <v>30064</v>
      </c>
      <c r="V66" s="11">
        <v>7259</v>
      </c>
      <c r="W66" s="11">
        <v>17439</v>
      </c>
      <c r="X66" s="11">
        <v>122104</v>
      </c>
      <c r="Y66" s="11"/>
      <c r="Z66" s="11"/>
      <c r="AA66" s="11"/>
      <c r="AB66" s="44"/>
      <c r="AC66" s="44"/>
      <c r="AD66" s="44"/>
      <c r="AE66" s="44"/>
      <c r="AF66" s="44"/>
      <c r="AG66" s="44"/>
      <c r="AH66" s="44"/>
      <c r="AI66" s="44"/>
      <c r="AJ66" s="44"/>
      <c r="AK66" s="44"/>
      <c r="AL66" s="44"/>
      <c r="AM66" s="44"/>
    </row>
    <row r="67" spans="1:39" ht="64.5">
      <c r="A67" s="48">
        <v>63</v>
      </c>
      <c r="B67" s="47" t="s">
        <v>331</v>
      </c>
      <c r="C67" s="48" t="s">
        <v>121</v>
      </c>
      <c r="D67" s="2" t="s">
        <v>329</v>
      </c>
      <c r="E67" s="47" t="s">
        <v>330</v>
      </c>
      <c r="F67" s="49">
        <v>170184</v>
      </c>
      <c r="G67" s="49">
        <f t="shared" si="0"/>
        <v>0</v>
      </c>
      <c r="H67" s="49">
        <f t="shared" si="1"/>
        <v>170184</v>
      </c>
      <c r="I67" s="50">
        <f t="shared" si="2"/>
        <v>0</v>
      </c>
      <c r="J67" s="13"/>
      <c r="K67" s="27">
        <v>44725</v>
      </c>
      <c r="L67" s="23"/>
      <c r="M67" s="45" t="s">
        <v>56</v>
      </c>
      <c r="N67" s="9"/>
      <c r="O67" s="20"/>
      <c r="P67" s="11"/>
      <c r="Q67" s="11"/>
      <c r="R67" s="11"/>
      <c r="S67" s="11"/>
      <c r="T67" s="11"/>
      <c r="U67" s="11">
        <v>170184</v>
      </c>
      <c r="V67" s="11"/>
      <c r="W67" s="11"/>
      <c r="X67" s="11"/>
      <c r="Y67" s="11"/>
      <c r="Z67" s="11"/>
      <c r="AA67" s="11"/>
      <c r="AB67" s="44"/>
      <c r="AC67" s="44"/>
      <c r="AD67" s="44"/>
      <c r="AE67" s="44"/>
      <c r="AF67" s="44"/>
      <c r="AG67" s="44"/>
      <c r="AH67" s="44"/>
      <c r="AI67" s="44"/>
      <c r="AJ67" s="44"/>
      <c r="AK67" s="44"/>
      <c r="AL67" s="44"/>
      <c r="AM67" s="44"/>
    </row>
    <row r="68" spans="1:39" ht="113.25">
      <c r="A68" s="48">
        <v>64</v>
      </c>
      <c r="B68" s="47" t="s">
        <v>230</v>
      </c>
      <c r="C68" s="48" t="s">
        <v>290</v>
      </c>
      <c r="D68" s="2" t="s">
        <v>291</v>
      </c>
      <c r="E68" s="47" t="s">
        <v>292</v>
      </c>
      <c r="F68" s="49">
        <v>660880</v>
      </c>
      <c r="G68" s="49">
        <f t="shared" si="0"/>
        <v>0</v>
      </c>
      <c r="H68" s="49">
        <f t="shared" si="1"/>
        <v>660880</v>
      </c>
      <c r="I68" s="50">
        <f t="shared" si="2"/>
        <v>0</v>
      </c>
      <c r="J68" s="13"/>
      <c r="K68" s="27"/>
      <c r="L68" s="23"/>
      <c r="M68" s="45" t="s">
        <v>56</v>
      </c>
      <c r="N68" s="9"/>
      <c r="O68" s="20"/>
      <c r="P68" s="11"/>
      <c r="Q68" s="11"/>
      <c r="R68" s="11"/>
      <c r="S68" s="11"/>
      <c r="T68" s="11">
        <v>660880</v>
      </c>
      <c r="U68" s="11"/>
      <c r="V68" s="11"/>
      <c r="W68" s="11"/>
      <c r="X68" s="11"/>
      <c r="Y68" s="11"/>
      <c r="Z68" s="11"/>
      <c r="AA68" s="11"/>
      <c r="AB68" s="44"/>
      <c r="AC68" s="44"/>
      <c r="AD68" s="44"/>
      <c r="AE68" s="44"/>
      <c r="AF68" s="44"/>
      <c r="AG68" s="44"/>
      <c r="AH68" s="44"/>
      <c r="AI68" s="44"/>
      <c r="AJ68" s="44"/>
      <c r="AK68" s="44"/>
      <c r="AL68" s="44"/>
      <c r="AM68" s="44"/>
    </row>
    <row r="69" spans="1:39" ht="113.25">
      <c r="A69" s="48">
        <v>65</v>
      </c>
      <c r="B69" s="47" t="s">
        <v>385</v>
      </c>
      <c r="C69" s="48" t="s">
        <v>290</v>
      </c>
      <c r="D69" s="2" t="s">
        <v>383</v>
      </c>
      <c r="E69" s="47" t="s">
        <v>384</v>
      </c>
      <c r="F69" s="49">
        <v>1600</v>
      </c>
      <c r="G69" s="49">
        <f t="shared" si="0"/>
        <v>0</v>
      </c>
      <c r="H69" s="49">
        <f t="shared" si="1"/>
        <v>1600</v>
      </c>
      <c r="I69" s="50">
        <f t="shared" si="2"/>
        <v>0</v>
      </c>
      <c r="J69" s="13"/>
      <c r="K69" s="27"/>
      <c r="L69" s="23"/>
      <c r="M69" s="45" t="s">
        <v>56</v>
      </c>
      <c r="N69" s="9"/>
      <c r="O69" s="20"/>
      <c r="P69" s="11"/>
      <c r="Q69" s="11"/>
      <c r="R69" s="11"/>
      <c r="S69" s="11"/>
      <c r="T69" s="11"/>
      <c r="U69" s="11"/>
      <c r="V69" s="11"/>
      <c r="W69" s="11">
        <v>1600</v>
      </c>
      <c r="X69" s="11"/>
      <c r="Y69" s="11"/>
      <c r="Z69" s="11"/>
      <c r="AA69" s="11"/>
      <c r="AB69" s="44"/>
      <c r="AC69" s="44"/>
      <c r="AD69" s="44"/>
      <c r="AE69" s="44"/>
      <c r="AF69" s="44"/>
      <c r="AG69" s="44"/>
      <c r="AH69" s="44"/>
      <c r="AI69" s="44"/>
      <c r="AJ69" s="44"/>
      <c r="AK69" s="44"/>
      <c r="AL69" s="44"/>
      <c r="AM69" s="44"/>
    </row>
    <row r="70" spans="1:39" ht="113.25">
      <c r="A70" s="48">
        <v>66</v>
      </c>
      <c r="B70" s="47" t="s">
        <v>230</v>
      </c>
      <c r="C70" s="48" t="s">
        <v>227</v>
      </c>
      <c r="D70" s="2" t="s">
        <v>228</v>
      </c>
      <c r="E70" s="47" t="s">
        <v>229</v>
      </c>
      <c r="F70" s="49">
        <v>7920</v>
      </c>
      <c r="G70" s="49">
        <f t="shared" si="0"/>
        <v>0</v>
      </c>
      <c r="H70" s="49">
        <f t="shared" si="1"/>
        <v>7920</v>
      </c>
      <c r="I70" s="50">
        <f t="shared" si="2"/>
        <v>0</v>
      </c>
      <c r="J70" s="13"/>
      <c r="K70" s="27"/>
      <c r="L70" s="23"/>
      <c r="M70" s="45" t="s">
        <v>47</v>
      </c>
      <c r="N70" s="9"/>
      <c r="O70" s="20"/>
      <c r="P70" s="11"/>
      <c r="Q70" s="11"/>
      <c r="R70" s="11"/>
      <c r="S70" s="11"/>
      <c r="T70" s="11"/>
      <c r="U70" s="11">
        <v>7920</v>
      </c>
      <c r="V70" s="11"/>
      <c r="W70" s="11"/>
      <c r="X70" s="11"/>
      <c r="Y70" s="11"/>
      <c r="Z70" s="11"/>
      <c r="AA70" s="11"/>
      <c r="AB70" s="44"/>
      <c r="AC70" s="44"/>
      <c r="AD70" s="44"/>
      <c r="AE70" s="44"/>
      <c r="AF70" s="44"/>
      <c r="AG70" s="44"/>
      <c r="AH70" s="44"/>
      <c r="AI70" s="44"/>
      <c r="AJ70" s="44"/>
      <c r="AK70" s="44"/>
      <c r="AL70" s="44"/>
      <c r="AM70" s="44"/>
    </row>
    <row r="71" spans="1:39" ht="194.25">
      <c r="A71" s="48">
        <v>67</v>
      </c>
      <c r="B71" s="47" t="s">
        <v>284</v>
      </c>
      <c r="C71" s="48" t="s">
        <v>281</v>
      </c>
      <c r="D71" s="2" t="s">
        <v>282</v>
      </c>
      <c r="E71" s="47" t="s">
        <v>283</v>
      </c>
      <c r="F71" s="49">
        <v>238858</v>
      </c>
      <c r="G71" s="49">
        <f t="shared" si="0"/>
        <v>0</v>
      </c>
      <c r="H71" s="49">
        <f t="shared" si="1"/>
        <v>238858</v>
      </c>
      <c r="I71" s="50">
        <f t="shared" si="2"/>
        <v>0</v>
      </c>
      <c r="J71" s="13">
        <v>11101</v>
      </c>
      <c r="K71" s="27"/>
      <c r="L71" s="23"/>
      <c r="M71" s="45" t="s">
        <v>56</v>
      </c>
      <c r="N71" s="9"/>
      <c r="O71" s="20"/>
      <c r="P71" s="11"/>
      <c r="Q71" s="11"/>
      <c r="R71" s="11"/>
      <c r="S71" s="11"/>
      <c r="T71" s="11"/>
      <c r="U71" s="11">
        <v>238858</v>
      </c>
      <c r="V71" s="11"/>
      <c r="W71" s="11"/>
      <c r="X71" s="11"/>
      <c r="Y71" s="11"/>
      <c r="Z71" s="11"/>
      <c r="AA71" s="11"/>
      <c r="AB71" s="44"/>
      <c r="AC71" s="44"/>
      <c r="AD71" s="44"/>
      <c r="AE71" s="44"/>
      <c r="AF71" s="44"/>
      <c r="AG71" s="44"/>
      <c r="AH71" s="44"/>
      <c r="AI71" s="44"/>
      <c r="AJ71" s="44"/>
      <c r="AK71" s="44"/>
      <c r="AL71" s="44"/>
      <c r="AM71" s="44"/>
    </row>
    <row r="72" spans="1:39" ht="194.25">
      <c r="A72" s="48">
        <v>68</v>
      </c>
      <c r="B72" s="47" t="s">
        <v>189</v>
      </c>
      <c r="C72" s="48" t="s">
        <v>186</v>
      </c>
      <c r="D72" s="2" t="s">
        <v>187</v>
      </c>
      <c r="E72" s="47" t="s">
        <v>188</v>
      </c>
      <c r="F72" s="49">
        <v>87820</v>
      </c>
      <c r="G72" s="49">
        <f t="shared" si="0"/>
        <v>0</v>
      </c>
      <c r="H72" s="49">
        <f t="shared" si="1"/>
        <v>87820</v>
      </c>
      <c r="I72" s="50">
        <f t="shared" si="2"/>
        <v>0</v>
      </c>
      <c r="J72" s="13">
        <v>1110630</v>
      </c>
      <c r="K72" s="27">
        <v>44792</v>
      </c>
      <c r="L72" s="23"/>
      <c r="M72" s="45" t="s">
        <v>56</v>
      </c>
      <c r="N72" s="9"/>
      <c r="O72" s="20"/>
      <c r="P72" s="11"/>
      <c r="Q72" s="11"/>
      <c r="R72" s="11">
        <v>59620</v>
      </c>
      <c r="S72" s="11">
        <v>6900</v>
      </c>
      <c r="T72" s="11">
        <v>5700</v>
      </c>
      <c r="U72" s="11">
        <v>4200</v>
      </c>
      <c r="V72" s="11">
        <v>5700</v>
      </c>
      <c r="W72" s="11">
        <v>5700</v>
      </c>
      <c r="X72" s="11"/>
      <c r="Y72" s="11"/>
      <c r="Z72" s="11"/>
      <c r="AA72" s="11"/>
      <c r="AB72" s="44"/>
      <c r="AC72" s="44"/>
      <c r="AD72" s="44"/>
      <c r="AE72" s="44"/>
      <c r="AF72" s="44"/>
      <c r="AG72" s="44"/>
      <c r="AH72" s="44"/>
      <c r="AI72" s="44"/>
      <c r="AJ72" s="44"/>
      <c r="AK72" s="44"/>
      <c r="AL72" s="44"/>
      <c r="AM72" s="44"/>
    </row>
    <row r="73" spans="1:39" ht="81">
      <c r="A73" s="48">
        <v>69</v>
      </c>
      <c r="B73" s="47" t="s">
        <v>340</v>
      </c>
      <c r="C73" s="48" t="s">
        <v>337</v>
      </c>
      <c r="D73" s="2" t="s">
        <v>338</v>
      </c>
      <c r="E73" s="47" t="s">
        <v>339</v>
      </c>
      <c r="F73" s="49">
        <v>1300</v>
      </c>
      <c r="G73" s="49">
        <f t="shared" si="0"/>
        <v>0</v>
      </c>
      <c r="H73" s="49">
        <f t="shared" si="1"/>
        <v>1300</v>
      </c>
      <c r="I73" s="50">
        <f t="shared" si="2"/>
        <v>0</v>
      </c>
      <c r="J73" s="13"/>
      <c r="K73" s="27"/>
      <c r="L73" s="23"/>
      <c r="M73" s="45" t="s">
        <v>174</v>
      </c>
      <c r="N73" s="9"/>
      <c r="O73" s="20"/>
      <c r="P73" s="11"/>
      <c r="Q73" s="11"/>
      <c r="R73" s="11"/>
      <c r="S73" s="11"/>
      <c r="T73" s="11"/>
      <c r="U73" s="11"/>
      <c r="V73" s="11">
        <v>1300</v>
      </c>
      <c r="W73" s="11"/>
      <c r="X73" s="11"/>
      <c r="Y73" s="11"/>
      <c r="Z73" s="11"/>
      <c r="AA73" s="11"/>
      <c r="AB73" s="44"/>
      <c r="AC73" s="44"/>
      <c r="AD73" s="44"/>
      <c r="AE73" s="44"/>
      <c r="AF73" s="44"/>
      <c r="AG73" s="44"/>
      <c r="AH73" s="44"/>
      <c r="AI73" s="44"/>
      <c r="AJ73" s="44"/>
      <c r="AK73" s="44"/>
      <c r="AL73" s="44"/>
      <c r="AM73" s="44"/>
    </row>
    <row r="74" spans="1:39" ht="96.75">
      <c r="A74" s="48">
        <v>70</v>
      </c>
      <c r="B74" s="47" t="s">
        <v>394</v>
      </c>
      <c r="C74" s="48" t="s">
        <v>391</v>
      </c>
      <c r="D74" s="2" t="s">
        <v>392</v>
      </c>
      <c r="E74" s="47" t="s">
        <v>393</v>
      </c>
      <c r="F74" s="49">
        <v>40000</v>
      </c>
      <c r="G74" s="49">
        <f t="shared" si="0"/>
        <v>0</v>
      </c>
      <c r="H74" s="49">
        <f t="shared" si="1"/>
        <v>40000</v>
      </c>
      <c r="I74" s="50">
        <f t="shared" si="2"/>
        <v>0</v>
      </c>
      <c r="J74" s="13">
        <v>1110830</v>
      </c>
      <c r="K74" s="27">
        <v>44802</v>
      </c>
      <c r="L74" s="23"/>
      <c r="M74" s="45" t="s">
        <v>174</v>
      </c>
      <c r="N74" s="9"/>
      <c r="O74" s="20"/>
      <c r="P74" s="11"/>
      <c r="Q74" s="11"/>
      <c r="R74" s="11"/>
      <c r="S74" s="11"/>
      <c r="T74" s="11"/>
      <c r="U74" s="11"/>
      <c r="V74" s="11"/>
      <c r="W74" s="11">
        <v>40000</v>
      </c>
      <c r="X74" s="11"/>
      <c r="Y74" s="11"/>
      <c r="Z74" s="11"/>
      <c r="AA74" s="11"/>
      <c r="AB74" s="44"/>
      <c r="AC74" s="44"/>
      <c r="AD74" s="44"/>
      <c r="AE74" s="44"/>
      <c r="AF74" s="44"/>
      <c r="AG74" s="44"/>
      <c r="AH74" s="44"/>
      <c r="AI74" s="44"/>
      <c r="AJ74" s="44"/>
      <c r="AK74" s="44"/>
      <c r="AL74" s="44"/>
      <c r="AM74" s="44"/>
    </row>
    <row r="75" spans="1:39" ht="129">
      <c r="A75" s="48">
        <v>71</v>
      </c>
      <c r="B75" s="47" t="s">
        <v>176</v>
      </c>
      <c r="C75" s="48" t="s">
        <v>171</v>
      </c>
      <c r="D75" s="2" t="s">
        <v>172</v>
      </c>
      <c r="E75" s="47" t="s">
        <v>173</v>
      </c>
      <c r="F75" s="49">
        <v>8000</v>
      </c>
      <c r="G75" s="49">
        <f aca="true" t="shared" si="3" ref="G75:G96">X75</f>
        <v>0</v>
      </c>
      <c r="H75" s="49">
        <f aca="true" t="shared" si="4" ref="H75:H96">SUM(P75:X75)</f>
        <v>8000</v>
      </c>
      <c r="I75" s="50">
        <f aca="true" t="shared" si="5" ref="I75:I96">F75-H75</f>
        <v>0</v>
      </c>
      <c r="J75" s="13">
        <v>1110731</v>
      </c>
      <c r="K75" s="27">
        <v>44770</v>
      </c>
      <c r="L75" s="23"/>
      <c r="M75" s="45" t="s">
        <v>174</v>
      </c>
      <c r="N75" s="9"/>
      <c r="O75" s="20"/>
      <c r="P75" s="11"/>
      <c r="Q75" s="11"/>
      <c r="R75" s="11"/>
      <c r="S75" s="11">
        <v>4784</v>
      </c>
      <c r="T75" s="11"/>
      <c r="U75" s="11"/>
      <c r="V75" s="11">
        <v>3216</v>
      </c>
      <c r="W75" s="11"/>
      <c r="X75" s="11"/>
      <c r="Y75" s="11"/>
      <c r="Z75" s="11"/>
      <c r="AA75" s="11"/>
      <c r="AB75" s="44"/>
      <c r="AC75" s="44"/>
      <c r="AD75" s="44"/>
      <c r="AE75" s="44"/>
      <c r="AF75" s="44"/>
      <c r="AG75" s="44"/>
      <c r="AH75" s="44"/>
      <c r="AI75" s="44"/>
      <c r="AJ75" s="44"/>
      <c r="AK75" s="44"/>
      <c r="AL75" s="44"/>
      <c r="AM75" s="44"/>
    </row>
    <row r="76" spans="1:39" ht="81">
      <c r="A76" s="48">
        <v>72</v>
      </c>
      <c r="B76" s="47" t="s">
        <v>336</v>
      </c>
      <c r="C76" s="48" t="s">
        <v>332</v>
      </c>
      <c r="D76" s="2" t="s">
        <v>333</v>
      </c>
      <c r="E76" s="47" t="s">
        <v>335</v>
      </c>
      <c r="F76" s="49">
        <v>200000</v>
      </c>
      <c r="G76" s="49">
        <f t="shared" si="3"/>
        <v>20600</v>
      </c>
      <c r="H76" s="49">
        <f t="shared" si="4"/>
        <v>197350</v>
      </c>
      <c r="I76" s="50">
        <f t="shared" si="5"/>
        <v>2650</v>
      </c>
      <c r="J76" s="13"/>
      <c r="K76" s="27"/>
      <c r="L76" s="23"/>
      <c r="M76" s="45" t="s">
        <v>334</v>
      </c>
      <c r="N76" s="9"/>
      <c r="O76" s="20"/>
      <c r="P76" s="11"/>
      <c r="Q76" s="11"/>
      <c r="R76" s="11"/>
      <c r="S76" s="11"/>
      <c r="T76" s="11"/>
      <c r="U76" s="11">
        <v>161510</v>
      </c>
      <c r="V76" s="11"/>
      <c r="W76" s="11">
        <v>15240</v>
      </c>
      <c r="X76" s="11">
        <v>20600</v>
      </c>
      <c r="Y76" s="11"/>
      <c r="Z76" s="11"/>
      <c r="AA76" s="11"/>
      <c r="AB76" s="44"/>
      <c r="AC76" s="44"/>
      <c r="AD76" s="44"/>
      <c r="AE76" s="44"/>
      <c r="AF76" s="44"/>
      <c r="AG76" s="44"/>
      <c r="AH76" s="44"/>
      <c r="AI76" s="44"/>
      <c r="AJ76" s="44"/>
      <c r="AK76" s="44"/>
      <c r="AL76" s="44"/>
      <c r="AM76" s="44"/>
    </row>
    <row r="77" spans="1:39" ht="81">
      <c r="A77" s="48">
        <v>73</v>
      </c>
      <c r="B77" s="47" t="s">
        <v>276</v>
      </c>
      <c r="C77" s="48" t="s">
        <v>273</v>
      </c>
      <c r="D77" s="2" t="s">
        <v>274</v>
      </c>
      <c r="E77" s="47" t="s">
        <v>275</v>
      </c>
      <c r="F77" s="49">
        <v>10000</v>
      </c>
      <c r="G77" s="49">
        <f t="shared" si="3"/>
        <v>0</v>
      </c>
      <c r="H77" s="49">
        <f t="shared" si="4"/>
        <v>10000</v>
      </c>
      <c r="I77" s="50">
        <f t="shared" si="5"/>
        <v>0</v>
      </c>
      <c r="J77" s="13"/>
      <c r="K77" s="27"/>
      <c r="L77" s="23"/>
      <c r="M77" s="45" t="s">
        <v>43</v>
      </c>
      <c r="N77" s="9"/>
      <c r="O77" s="20"/>
      <c r="P77" s="11"/>
      <c r="Q77" s="11"/>
      <c r="R77" s="11"/>
      <c r="S77" s="11"/>
      <c r="T77" s="11"/>
      <c r="U77" s="11">
        <v>10000</v>
      </c>
      <c r="V77" s="11"/>
      <c r="W77" s="11"/>
      <c r="X77" s="11"/>
      <c r="Y77" s="11"/>
      <c r="Z77" s="11"/>
      <c r="AA77" s="11"/>
      <c r="AB77" s="44"/>
      <c r="AC77" s="44"/>
      <c r="AD77" s="44"/>
      <c r="AE77" s="44"/>
      <c r="AF77" s="44"/>
      <c r="AG77" s="44"/>
      <c r="AH77" s="44"/>
      <c r="AI77" s="44"/>
      <c r="AJ77" s="44"/>
      <c r="AK77" s="44"/>
      <c r="AL77" s="44"/>
      <c r="AM77" s="44"/>
    </row>
    <row r="78" spans="1:39" ht="48">
      <c r="A78" s="48">
        <v>74</v>
      </c>
      <c r="B78" s="47"/>
      <c r="C78" s="48" t="s">
        <v>431</v>
      </c>
      <c r="D78" s="2" t="s">
        <v>433</v>
      </c>
      <c r="E78" s="47" t="s">
        <v>432</v>
      </c>
      <c r="F78" s="49">
        <v>14850</v>
      </c>
      <c r="G78" s="49">
        <f>X78</f>
        <v>0</v>
      </c>
      <c r="H78" s="49">
        <f>SUM(P78:X78)</f>
        <v>0</v>
      </c>
      <c r="I78" s="50">
        <f>F78-H78</f>
        <v>14850</v>
      </c>
      <c r="J78" s="13"/>
      <c r="K78" s="27"/>
      <c r="L78" s="23"/>
      <c r="M78" s="45" t="s">
        <v>334</v>
      </c>
      <c r="N78" s="9"/>
      <c r="O78" s="20"/>
      <c r="P78" s="11"/>
      <c r="Q78" s="11"/>
      <c r="R78" s="11"/>
      <c r="S78" s="11"/>
      <c r="T78" s="11"/>
      <c r="U78" s="11"/>
      <c r="V78" s="11"/>
      <c r="W78" s="11"/>
      <c r="X78" s="11"/>
      <c r="Y78" s="11"/>
      <c r="Z78" s="11"/>
      <c r="AA78" s="11"/>
      <c r="AB78" s="44"/>
      <c r="AC78" s="44"/>
      <c r="AD78" s="44"/>
      <c r="AE78" s="44"/>
      <c r="AF78" s="44"/>
      <c r="AG78" s="44"/>
      <c r="AH78" s="44"/>
      <c r="AI78" s="44"/>
      <c r="AJ78" s="44"/>
      <c r="AK78" s="44"/>
      <c r="AL78" s="44"/>
      <c r="AM78" s="44"/>
    </row>
    <row r="79" spans="1:39" ht="145.5">
      <c r="A79" s="48">
        <v>75</v>
      </c>
      <c r="B79" s="47" t="s">
        <v>205</v>
      </c>
      <c r="C79" s="48" t="s">
        <v>202</v>
      </c>
      <c r="D79" s="2" t="s">
        <v>203</v>
      </c>
      <c r="E79" s="47" t="s">
        <v>204</v>
      </c>
      <c r="F79" s="49">
        <v>8578</v>
      </c>
      <c r="G79" s="49">
        <f t="shared" si="3"/>
        <v>2042</v>
      </c>
      <c r="H79" s="49">
        <f t="shared" si="4"/>
        <v>2042</v>
      </c>
      <c r="I79" s="50">
        <f t="shared" si="5"/>
        <v>6536</v>
      </c>
      <c r="J79" s="13">
        <v>11112</v>
      </c>
      <c r="K79" s="27"/>
      <c r="L79" s="23"/>
      <c r="M79" s="45" t="s">
        <v>142</v>
      </c>
      <c r="N79" s="9"/>
      <c r="O79" s="20"/>
      <c r="P79" s="11"/>
      <c r="Q79" s="11"/>
      <c r="R79" s="11"/>
      <c r="S79" s="11"/>
      <c r="T79" s="11"/>
      <c r="U79" s="11"/>
      <c r="V79" s="11"/>
      <c r="W79" s="11"/>
      <c r="X79" s="11">
        <v>2042</v>
      </c>
      <c r="Y79" s="11"/>
      <c r="Z79" s="11"/>
      <c r="AA79" s="11"/>
      <c r="AB79" s="44"/>
      <c r="AC79" s="44"/>
      <c r="AD79" s="44"/>
      <c r="AE79" s="44"/>
      <c r="AF79" s="44"/>
      <c r="AG79" s="44"/>
      <c r="AH79" s="44"/>
      <c r="AI79" s="44"/>
      <c r="AJ79" s="44"/>
      <c r="AK79" s="44"/>
      <c r="AL79" s="44"/>
      <c r="AM79" s="44"/>
    </row>
    <row r="80" spans="1:39" ht="162">
      <c r="A80" s="48">
        <v>76</v>
      </c>
      <c r="B80" s="47" t="s">
        <v>378</v>
      </c>
      <c r="C80" s="48" t="s">
        <v>375</v>
      </c>
      <c r="D80" s="2" t="s">
        <v>376</v>
      </c>
      <c r="E80" s="47" t="s">
        <v>377</v>
      </c>
      <c r="F80" s="49">
        <v>11099323</v>
      </c>
      <c r="G80" s="49">
        <f t="shared" si="3"/>
        <v>0</v>
      </c>
      <c r="H80" s="49">
        <f t="shared" si="4"/>
        <v>11099323</v>
      </c>
      <c r="I80" s="50">
        <f t="shared" si="5"/>
        <v>0</v>
      </c>
      <c r="J80" s="13"/>
      <c r="K80" s="27"/>
      <c r="L80" s="23"/>
      <c r="M80" s="45" t="s">
        <v>192</v>
      </c>
      <c r="N80" s="9"/>
      <c r="O80" s="20"/>
      <c r="P80" s="11"/>
      <c r="Q80" s="11"/>
      <c r="R80" s="11"/>
      <c r="S80" s="11"/>
      <c r="T80" s="11"/>
      <c r="U80" s="11"/>
      <c r="V80" s="11">
        <v>11099323</v>
      </c>
      <c r="W80" s="11"/>
      <c r="X80" s="11"/>
      <c r="Y80" s="11"/>
      <c r="Z80" s="11"/>
      <c r="AA80" s="11"/>
      <c r="AB80" s="44"/>
      <c r="AC80" s="44"/>
      <c r="AD80" s="44"/>
      <c r="AE80" s="44"/>
      <c r="AF80" s="44"/>
      <c r="AG80" s="44"/>
      <c r="AH80" s="44"/>
      <c r="AI80" s="44"/>
      <c r="AJ80" s="44"/>
      <c r="AK80" s="44"/>
      <c r="AL80" s="44"/>
      <c r="AM80" s="44"/>
    </row>
    <row r="81" spans="1:39" ht="96.75">
      <c r="A81" s="48">
        <v>77</v>
      </c>
      <c r="B81" s="47" t="s">
        <v>415</v>
      </c>
      <c r="C81" s="48" t="s">
        <v>375</v>
      </c>
      <c r="D81" s="2" t="s">
        <v>414</v>
      </c>
      <c r="E81" s="47" t="s">
        <v>413</v>
      </c>
      <c r="F81" s="49">
        <v>200000</v>
      </c>
      <c r="G81" s="49">
        <f>X81</f>
        <v>1500</v>
      </c>
      <c r="H81" s="49">
        <f>SUM(P81:X81)</f>
        <v>1500</v>
      </c>
      <c r="I81" s="50">
        <f>F81-H81</f>
        <v>198500</v>
      </c>
      <c r="J81" s="13"/>
      <c r="K81" s="27"/>
      <c r="L81" s="23"/>
      <c r="M81" s="45" t="s">
        <v>192</v>
      </c>
      <c r="N81" s="9"/>
      <c r="O81" s="20"/>
      <c r="P81" s="11"/>
      <c r="Q81" s="11"/>
      <c r="R81" s="11"/>
      <c r="S81" s="11"/>
      <c r="T81" s="11"/>
      <c r="U81" s="11"/>
      <c r="V81" s="11"/>
      <c r="W81" s="11"/>
      <c r="X81" s="11">
        <v>1500</v>
      </c>
      <c r="Y81" s="11"/>
      <c r="Z81" s="11"/>
      <c r="AA81" s="11"/>
      <c r="AB81" s="44"/>
      <c r="AC81" s="44"/>
      <c r="AD81" s="44"/>
      <c r="AE81" s="44"/>
      <c r="AF81" s="44"/>
      <c r="AG81" s="44"/>
      <c r="AH81" s="44"/>
      <c r="AI81" s="44"/>
      <c r="AJ81" s="44"/>
      <c r="AK81" s="44"/>
      <c r="AL81" s="44"/>
      <c r="AM81" s="44"/>
    </row>
    <row r="82" spans="1:39" ht="48">
      <c r="A82" s="48">
        <v>78</v>
      </c>
      <c r="B82" s="47" t="s">
        <v>435</v>
      </c>
      <c r="C82" s="48" t="s">
        <v>281</v>
      </c>
      <c r="D82" s="2" t="s">
        <v>434</v>
      </c>
      <c r="E82" s="47" t="s">
        <v>436</v>
      </c>
      <c r="F82" s="49">
        <v>59800</v>
      </c>
      <c r="G82" s="49">
        <f>X82</f>
        <v>0</v>
      </c>
      <c r="H82" s="49">
        <f>SUM(P82:X82)</f>
        <v>0</v>
      </c>
      <c r="I82" s="50">
        <f>F82-H82</f>
        <v>59800</v>
      </c>
      <c r="J82" s="13">
        <v>1111220</v>
      </c>
      <c r="K82" s="27"/>
      <c r="L82" s="23"/>
      <c r="M82" s="45" t="s">
        <v>174</v>
      </c>
      <c r="N82" s="9"/>
      <c r="O82" s="20"/>
      <c r="P82" s="11"/>
      <c r="Q82" s="11"/>
      <c r="R82" s="11"/>
      <c r="S82" s="11"/>
      <c r="T82" s="11"/>
      <c r="U82" s="11"/>
      <c r="V82" s="11"/>
      <c r="W82" s="11"/>
      <c r="X82" s="11"/>
      <c r="Y82" s="11"/>
      <c r="Z82" s="11"/>
      <c r="AA82" s="11"/>
      <c r="AB82" s="44"/>
      <c r="AC82" s="44"/>
      <c r="AD82" s="44"/>
      <c r="AE82" s="44"/>
      <c r="AF82" s="44"/>
      <c r="AG82" s="44"/>
      <c r="AH82" s="44"/>
      <c r="AI82" s="44"/>
      <c r="AJ82" s="44"/>
      <c r="AK82" s="44"/>
      <c r="AL82" s="44"/>
      <c r="AM82" s="44"/>
    </row>
    <row r="83" spans="1:27" s="39" customFormat="1" ht="145.5">
      <c r="A83" s="48">
        <v>79</v>
      </c>
      <c r="B83" s="59" t="s">
        <v>108</v>
      </c>
      <c r="C83" s="22" t="s">
        <v>105</v>
      </c>
      <c r="D83" s="23" t="s">
        <v>106</v>
      </c>
      <c r="E83" s="59" t="s">
        <v>107</v>
      </c>
      <c r="F83" s="51">
        <v>123423</v>
      </c>
      <c r="G83" s="49">
        <f t="shared" si="3"/>
        <v>0</v>
      </c>
      <c r="H83" s="49">
        <f t="shared" si="4"/>
        <v>123423</v>
      </c>
      <c r="I83" s="50">
        <f t="shared" si="5"/>
        <v>0</v>
      </c>
      <c r="J83" s="52">
        <v>1110731</v>
      </c>
      <c r="K83" s="28">
        <v>44748</v>
      </c>
      <c r="L83" s="47"/>
      <c r="M83" s="38" t="s">
        <v>49</v>
      </c>
      <c r="N83" s="24"/>
      <c r="O83" s="25"/>
      <c r="P83" s="26">
        <v>2451</v>
      </c>
      <c r="Q83" s="26">
        <v>700</v>
      </c>
      <c r="R83" s="26">
        <v>8431</v>
      </c>
      <c r="S83" s="26">
        <v>1231</v>
      </c>
      <c r="T83" s="26">
        <v>36632</v>
      </c>
      <c r="U83" s="26">
        <v>6725</v>
      </c>
      <c r="V83" s="26">
        <v>67253</v>
      </c>
      <c r="W83" s="26"/>
      <c r="X83" s="26"/>
      <c r="Y83" s="26"/>
      <c r="Z83" s="26"/>
      <c r="AA83" s="26"/>
    </row>
    <row r="84" spans="1:27" s="39" customFormat="1" ht="81">
      <c r="A84" s="48">
        <v>80</v>
      </c>
      <c r="B84" s="59" t="s">
        <v>127</v>
      </c>
      <c r="C84" s="22" t="s">
        <v>125</v>
      </c>
      <c r="D84" s="23" t="s">
        <v>128</v>
      </c>
      <c r="E84" s="59" t="s">
        <v>129</v>
      </c>
      <c r="F84" s="51">
        <v>13233</v>
      </c>
      <c r="G84" s="49">
        <f t="shared" si="3"/>
        <v>0</v>
      </c>
      <c r="H84" s="49">
        <f t="shared" si="4"/>
        <v>13233</v>
      </c>
      <c r="I84" s="50">
        <f t="shared" si="5"/>
        <v>0</v>
      </c>
      <c r="J84" s="52"/>
      <c r="K84" s="28"/>
      <c r="L84" s="47"/>
      <c r="M84" s="38" t="s">
        <v>126</v>
      </c>
      <c r="N84" s="24"/>
      <c r="O84" s="25"/>
      <c r="P84" s="26">
        <v>13233</v>
      </c>
      <c r="Q84" s="26"/>
      <c r="R84" s="26"/>
      <c r="S84" s="26"/>
      <c r="T84" s="26"/>
      <c r="U84" s="26"/>
      <c r="V84" s="26"/>
      <c r="W84" s="26"/>
      <c r="X84" s="26"/>
      <c r="Y84" s="26"/>
      <c r="Z84" s="26"/>
      <c r="AA84" s="26"/>
    </row>
    <row r="85" spans="1:27" s="39" customFormat="1" ht="258.75">
      <c r="A85" s="48">
        <v>81</v>
      </c>
      <c r="B85" s="59" t="s">
        <v>170</v>
      </c>
      <c r="C85" s="22" t="s">
        <v>167</v>
      </c>
      <c r="D85" s="23" t="s">
        <v>169</v>
      </c>
      <c r="E85" s="59" t="s">
        <v>168</v>
      </c>
      <c r="F85" s="51">
        <v>618429</v>
      </c>
      <c r="G85" s="49">
        <f t="shared" si="3"/>
        <v>3648</v>
      </c>
      <c r="H85" s="49">
        <f t="shared" si="4"/>
        <v>618429</v>
      </c>
      <c r="I85" s="50">
        <f t="shared" si="5"/>
        <v>0</v>
      </c>
      <c r="J85" s="52">
        <v>1110731</v>
      </c>
      <c r="K85" s="28"/>
      <c r="L85" s="47"/>
      <c r="M85" s="38" t="s">
        <v>161</v>
      </c>
      <c r="N85" s="24"/>
      <c r="O85" s="25"/>
      <c r="P85" s="26"/>
      <c r="Q85" s="26">
        <v>294937</v>
      </c>
      <c r="R85" s="26">
        <v>75106</v>
      </c>
      <c r="S85" s="26">
        <v>74474</v>
      </c>
      <c r="T85" s="26">
        <v>74645</v>
      </c>
      <c r="U85" s="26">
        <v>74645</v>
      </c>
      <c r="V85" s="26">
        <v>11745</v>
      </c>
      <c r="W85" s="26">
        <v>9229</v>
      </c>
      <c r="X85" s="26">
        <v>3648</v>
      </c>
      <c r="Y85" s="26"/>
      <c r="Z85" s="26"/>
      <c r="AA85" s="26"/>
    </row>
    <row r="86" spans="1:27" s="39" customFormat="1" ht="129">
      <c r="A86" s="48">
        <v>82</v>
      </c>
      <c r="B86" s="59" t="s">
        <v>162</v>
      </c>
      <c r="C86" s="22" t="s">
        <v>158</v>
      </c>
      <c r="D86" s="23" t="s">
        <v>159</v>
      </c>
      <c r="E86" s="59" t="s">
        <v>160</v>
      </c>
      <c r="F86" s="51">
        <v>88223</v>
      </c>
      <c r="G86" s="49">
        <f t="shared" si="3"/>
        <v>0</v>
      </c>
      <c r="H86" s="49">
        <f t="shared" si="4"/>
        <v>88223</v>
      </c>
      <c r="I86" s="50">
        <f t="shared" si="5"/>
        <v>0</v>
      </c>
      <c r="J86" s="52">
        <v>1110630</v>
      </c>
      <c r="K86" s="28"/>
      <c r="L86" s="47"/>
      <c r="M86" s="38" t="s">
        <v>161</v>
      </c>
      <c r="N86" s="24"/>
      <c r="O86" s="25"/>
      <c r="P86" s="26"/>
      <c r="Q86" s="26">
        <v>11028</v>
      </c>
      <c r="R86" s="26">
        <v>11028</v>
      </c>
      <c r="S86" s="26">
        <v>18380</v>
      </c>
      <c r="T86" s="26">
        <v>14704</v>
      </c>
      <c r="U86" s="26">
        <v>18380</v>
      </c>
      <c r="V86" s="26">
        <v>14703</v>
      </c>
      <c r="W86" s="26"/>
      <c r="X86" s="26"/>
      <c r="Y86" s="26"/>
      <c r="Z86" s="26"/>
      <c r="AA86" s="26"/>
    </row>
    <row r="87" spans="1:39" ht="129">
      <c r="A87" s="48">
        <v>83</v>
      </c>
      <c r="B87" s="47" t="s">
        <v>279</v>
      </c>
      <c r="C87" s="48" t="s">
        <v>280</v>
      </c>
      <c r="D87" s="2" t="s">
        <v>277</v>
      </c>
      <c r="E87" s="47" t="s">
        <v>278</v>
      </c>
      <c r="F87" s="49">
        <v>10000</v>
      </c>
      <c r="G87" s="49">
        <f t="shared" si="3"/>
        <v>0</v>
      </c>
      <c r="H87" s="49">
        <f t="shared" si="4"/>
        <v>0</v>
      </c>
      <c r="I87" s="50">
        <f t="shared" si="5"/>
        <v>10000</v>
      </c>
      <c r="J87" s="13"/>
      <c r="K87" s="27"/>
      <c r="L87" s="23"/>
      <c r="M87" s="38" t="s">
        <v>49</v>
      </c>
      <c r="N87" s="9"/>
      <c r="O87" s="20"/>
      <c r="P87" s="11"/>
      <c r="Q87" s="11"/>
      <c r="R87" s="11"/>
      <c r="S87" s="11"/>
      <c r="T87" s="11"/>
      <c r="U87" s="11"/>
      <c r="V87" s="11"/>
      <c r="W87" s="11"/>
      <c r="X87" s="11"/>
      <c r="Y87" s="11"/>
      <c r="Z87" s="11"/>
      <c r="AA87" s="11"/>
      <c r="AB87" s="44"/>
      <c r="AC87" s="44"/>
      <c r="AD87" s="44"/>
      <c r="AE87" s="44"/>
      <c r="AF87" s="44"/>
      <c r="AG87" s="44"/>
      <c r="AH87" s="44"/>
      <c r="AI87" s="44"/>
      <c r="AJ87" s="44"/>
      <c r="AK87" s="44"/>
      <c r="AL87" s="44"/>
      <c r="AM87" s="44"/>
    </row>
    <row r="88" spans="1:39" ht="145.5">
      <c r="A88" s="48">
        <v>84</v>
      </c>
      <c r="B88" s="47" t="s">
        <v>344</v>
      </c>
      <c r="C88" s="48" t="s">
        <v>341</v>
      </c>
      <c r="D88" s="2" t="s">
        <v>342</v>
      </c>
      <c r="E88" s="47" t="s">
        <v>343</v>
      </c>
      <c r="F88" s="49">
        <v>27827</v>
      </c>
      <c r="G88" s="49">
        <f t="shared" si="3"/>
        <v>0</v>
      </c>
      <c r="H88" s="49">
        <f t="shared" si="4"/>
        <v>0</v>
      </c>
      <c r="I88" s="50">
        <f t="shared" si="5"/>
        <v>27827</v>
      </c>
      <c r="J88" s="13">
        <v>11112</v>
      </c>
      <c r="K88" s="27"/>
      <c r="L88" s="23"/>
      <c r="M88" s="38" t="s">
        <v>142</v>
      </c>
      <c r="N88" s="9"/>
      <c r="O88" s="20"/>
      <c r="P88" s="11"/>
      <c r="Q88" s="11"/>
      <c r="R88" s="11"/>
      <c r="S88" s="11"/>
      <c r="T88" s="11"/>
      <c r="U88" s="11"/>
      <c r="V88" s="11"/>
      <c r="W88" s="11"/>
      <c r="X88" s="11"/>
      <c r="Y88" s="11"/>
      <c r="Z88" s="11"/>
      <c r="AA88" s="11"/>
      <c r="AB88" s="44"/>
      <c r="AC88" s="44"/>
      <c r="AD88" s="44"/>
      <c r="AE88" s="44"/>
      <c r="AF88" s="44"/>
      <c r="AG88" s="44"/>
      <c r="AH88" s="44"/>
      <c r="AI88" s="44"/>
      <c r="AJ88" s="44"/>
      <c r="AK88" s="44"/>
      <c r="AL88" s="44"/>
      <c r="AM88" s="44"/>
    </row>
    <row r="89" spans="1:39" ht="64.5">
      <c r="A89" s="48">
        <v>85</v>
      </c>
      <c r="B89" s="47" t="s">
        <v>296</v>
      </c>
      <c r="C89" s="48" t="s">
        <v>293</v>
      </c>
      <c r="D89" s="2" t="s">
        <v>294</v>
      </c>
      <c r="E89" s="47" t="s">
        <v>295</v>
      </c>
      <c r="F89" s="49">
        <v>34717</v>
      </c>
      <c r="G89" s="49">
        <f t="shared" si="3"/>
        <v>0</v>
      </c>
      <c r="H89" s="49">
        <f t="shared" si="4"/>
        <v>34717</v>
      </c>
      <c r="I89" s="50">
        <f t="shared" si="5"/>
        <v>0</v>
      </c>
      <c r="J89" s="13"/>
      <c r="K89" s="27">
        <v>44736</v>
      </c>
      <c r="L89" s="23"/>
      <c r="M89" s="38" t="s">
        <v>126</v>
      </c>
      <c r="N89" s="9"/>
      <c r="O89" s="20"/>
      <c r="P89" s="11"/>
      <c r="Q89" s="11"/>
      <c r="R89" s="11"/>
      <c r="S89" s="11"/>
      <c r="T89" s="11"/>
      <c r="U89" s="11">
        <v>34717</v>
      </c>
      <c r="V89" s="11"/>
      <c r="W89" s="11"/>
      <c r="X89" s="11"/>
      <c r="Y89" s="11"/>
      <c r="Z89" s="11"/>
      <c r="AA89" s="11"/>
      <c r="AB89" s="44"/>
      <c r="AC89" s="44"/>
      <c r="AD89" s="44"/>
      <c r="AE89" s="44"/>
      <c r="AF89" s="44"/>
      <c r="AG89" s="44"/>
      <c r="AH89" s="44"/>
      <c r="AI89" s="44"/>
      <c r="AJ89" s="44"/>
      <c r="AK89" s="44"/>
      <c r="AL89" s="44"/>
      <c r="AM89" s="44"/>
    </row>
    <row r="90" spans="1:39" ht="64.5">
      <c r="A90" s="48">
        <v>86</v>
      </c>
      <c r="B90" s="47" t="s">
        <v>389</v>
      </c>
      <c r="C90" s="48" t="s">
        <v>386</v>
      </c>
      <c r="D90" s="2" t="s">
        <v>387</v>
      </c>
      <c r="E90" s="47" t="s">
        <v>388</v>
      </c>
      <c r="F90" s="49">
        <v>16174</v>
      </c>
      <c r="G90" s="49">
        <f t="shared" si="3"/>
        <v>0</v>
      </c>
      <c r="H90" s="49">
        <f t="shared" si="4"/>
        <v>15439</v>
      </c>
      <c r="I90" s="50">
        <f t="shared" si="5"/>
        <v>735</v>
      </c>
      <c r="J90" s="13">
        <v>11112</v>
      </c>
      <c r="K90" s="27"/>
      <c r="L90" s="23"/>
      <c r="M90" s="38" t="s">
        <v>126</v>
      </c>
      <c r="N90" s="9"/>
      <c r="O90" s="20"/>
      <c r="P90" s="11"/>
      <c r="Q90" s="11"/>
      <c r="R90" s="11"/>
      <c r="S90" s="11"/>
      <c r="T90" s="11"/>
      <c r="U90" s="11"/>
      <c r="V90" s="11"/>
      <c r="W90" s="11">
        <v>15439</v>
      </c>
      <c r="X90" s="11"/>
      <c r="Y90" s="11"/>
      <c r="Z90" s="11"/>
      <c r="AA90" s="11"/>
      <c r="AB90" s="44"/>
      <c r="AC90" s="44"/>
      <c r="AD90" s="44"/>
      <c r="AE90" s="44"/>
      <c r="AF90" s="44"/>
      <c r="AG90" s="44"/>
      <c r="AH90" s="44"/>
      <c r="AI90" s="44"/>
      <c r="AJ90" s="44"/>
      <c r="AK90" s="44"/>
      <c r="AL90" s="44"/>
      <c r="AM90" s="44"/>
    </row>
    <row r="91" spans="1:39" ht="81">
      <c r="A91" s="48">
        <v>87</v>
      </c>
      <c r="B91" s="47" t="s">
        <v>304</v>
      </c>
      <c r="C91" s="48" t="s">
        <v>301</v>
      </c>
      <c r="D91" s="2" t="s">
        <v>302</v>
      </c>
      <c r="E91" s="47" t="s">
        <v>303</v>
      </c>
      <c r="F91" s="49">
        <v>1100</v>
      </c>
      <c r="G91" s="49">
        <f t="shared" si="3"/>
        <v>0</v>
      </c>
      <c r="H91" s="49">
        <f t="shared" si="4"/>
        <v>1100</v>
      </c>
      <c r="I91" s="50">
        <f t="shared" si="5"/>
        <v>0</v>
      </c>
      <c r="J91" s="13"/>
      <c r="K91" s="27"/>
      <c r="L91" s="23"/>
      <c r="M91" s="38" t="s">
        <v>126</v>
      </c>
      <c r="N91" s="9"/>
      <c r="O91" s="20"/>
      <c r="P91" s="11"/>
      <c r="Q91" s="11"/>
      <c r="R91" s="11"/>
      <c r="S91" s="11"/>
      <c r="T91" s="11"/>
      <c r="U91" s="11">
        <v>1100</v>
      </c>
      <c r="V91" s="11"/>
      <c r="W91" s="11"/>
      <c r="X91" s="11"/>
      <c r="Y91" s="11"/>
      <c r="Z91" s="11"/>
      <c r="AA91" s="11"/>
      <c r="AB91" s="44"/>
      <c r="AC91" s="44"/>
      <c r="AD91" s="44"/>
      <c r="AE91" s="44"/>
      <c r="AF91" s="44"/>
      <c r="AG91" s="44"/>
      <c r="AH91" s="44"/>
      <c r="AI91" s="44"/>
      <c r="AJ91" s="44"/>
      <c r="AK91" s="44"/>
      <c r="AL91" s="44"/>
      <c r="AM91" s="44"/>
    </row>
    <row r="92" spans="1:27" s="39" customFormat="1" ht="64.5">
      <c r="A92" s="48">
        <v>88</v>
      </c>
      <c r="B92" s="59" t="s">
        <v>153</v>
      </c>
      <c r="C92" s="22" t="s">
        <v>149</v>
      </c>
      <c r="D92" s="23" t="s">
        <v>150</v>
      </c>
      <c r="E92" s="59" t="s">
        <v>152</v>
      </c>
      <c r="F92" s="51">
        <v>34374</v>
      </c>
      <c r="G92" s="49">
        <f t="shared" si="3"/>
        <v>0</v>
      </c>
      <c r="H92" s="49">
        <f t="shared" si="4"/>
        <v>34374</v>
      </c>
      <c r="I92" s="50">
        <f t="shared" si="5"/>
        <v>0</v>
      </c>
      <c r="J92" s="52">
        <v>11106</v>
      </c>
      <c r="K92" s="28">
        <v>44721</v>
      </c>
      <c r="L92" s="47"/>
      <c r="M92" s="38" t="s">
        <v>151</v>
      </c>
      <c r="N92" s="24"/>
      <c r="O92" s="25"/>
      <c r="P92" s="26"/>
      <c r="Q92" s="26">
        <v>1800</v>
      </c>
      <c r="R92" s="26"/>
      <c r="S92" s="26"/>
      <c r="T92" s="26">
        <v>4800</v>
      </c>
      <c r="U92" s="26">
        <v>27774</v>
      </c>
      <c r="V92" s="26"/>
      <c r="W92" s="26"/>
      <c r="X92" s="26"/>
      <c r="Y92" s="26"/>
      <c r="Z92" s="26"/>
      <c r="AA92" s="26"/>
    </row>
    <row r="93" spans="1:27" s="39" customFormat="1" ht="145.5">
      <c r="A93" s="48">
        <v>89</v>
      </c>
      <c r="B93" s="59" t="s">
        <v>261</v>
      </c>
      <c r="C93" s="22" t="s">
        <v>258</v>
      </c>
      <c r="D93" s="23" t="s">
        <v>259</v>
      </c>
      <c r="E93" s="59" t="s">
        <v>260</v>
      </c>
      <c r="F93" s="51">
        <v>48300</v>
      </c>
      <c r="G93" s="49">
        <f t="shared" si="3"/>
        <v>0</v>
      </c>
      <c r="H93" s="49">
        <f t="shared" si="4"/>
        <v>48300</v>
      </c>
      <c r="I93" s="50">
        <f t="shared" si="5"/>
        <v>0</v>
      </c>
      <c r="J93" s="52">
        <v>1110630</v>
      </c>
      <c r="K93" s="28">
        <v>44728</v>
      </c>
      <c r="L93" s="47"/>
      <c r="M93" s="38" t="s">
        <v>151</v>
      </c>
      <c r="N93" s="24"/>
      <c r="O93" s="25"/>
      <c r="P93" s="26"/>
      <c r="Q93" s="26"/>
      <c r="R93" s="26"/>
      <c r="S93" s="26">
        <v>13042</v>
      </c>
      <c r="T93" s="26">
        <v>27392</v>
      </c>
      <c r="U93" s="26">
        <v>7866</v>
      </c>
      <c r="V93" s="26"/>
      <c r="W93" s="26"/>
      <c r="X93" s="26"/>
      <c r="Y93" s="26"/>
      <c r="Z93" s="26"/>
      <c r="AA93" s="26"/>
    </row>
    <row r="94" spans="1:27" s="39" customFormat="1" ht="145.5">
      <c r="A94" s="48">
        <v>90</v>
      </c>
      <c r="B94" s="59" t="s">
        <v>250</v>
      </c>
      <c r="C94" s="22" t="s">
        <v>246</v>
      </c>
      <c r="D94" s="23" t="s">
        <v>247</v>
      </c>
      <c r="E94" s="59" t="s">
        <v>248</v>
      </c>
      <c r="F94" s="51">
        <v>1050000</v>
      </c>
      <c r="G94" s="49">
        <f t="shared" si="3"/>
        <v>6634</v>
      </c>
      <c r="H94" s="49">
        <f t="shared" si="4"/>
        <v>1050000</v>
      </c>
      <c r="I94" s="50">
        <f t="shared" si="5"/>
        <v>0</v>
      </c>
      <c r="J94" s="52">
        <v>1110731</v>
      </c>
      <c r="K94" s="28">
        <v>44791</v>
      </c>
      <c r="L94" s="47"/>
      <c r="M94" s="38" t="s">
        <v>249</v>
      </c>
      <c r="N94" s="24"/>
      <c r="O94" s="25"/>
      <c r="P94" s="26"/>
      <c r="Q94" s="26"/>
      <c r="R94" s="26"/>
      <c r="S94" s="26">
        <v>636933</v>
      </c>
      <c r="T94" s="26">
        <v>45491</v>
      </c>
      <c r="U94" s="26">
        <v>219991</v>
      </c>
      <c r="V94" s="26">
        <v>127236</v>
      </c>
      <c r="W94" s="26">
        <v>13715</v>
      </c>
      <c r="X94" s="26">
        <v>6634</v>
      </c>
      <c r="Y94" s="26"/>
      <c r="Z94" s="26"/>
      <c r="AA94" s="26"/>
    </row>
    <row r="95" spans="1:27" s="39" customFormat="1" ht="64.5">
      <c r="A95" s="48">
        <v>91</v>
      </c>
      <c r="B95" s="59" t="s">
        <v>289</v>
      </c>
      <c r="C95" s="22" t="s">
        <v>246</v>
      </c>
      <c r="D95" s="23" t="s">
        <v>287</v>
      </c>
      <c r="E95" s="59" t="s">
        <v>288</v>
      </c>
      <c r="F95" s="51">
        <v>8000</v>
      </c>
      <c r="G95" s="49">
        <f t="shared" si="3"/>
        <v>2750</v>
      </c>
      <c r="H95" s="49">
        <f t="shared" si="4"/>
        <v>8000</v>
      </c>
      <c r="I95" s="50">
        <f t="shared" si="5"/>
        <v>0</v>
      </c>
      <c r="J95" s="52">
        <v>11106</v>
      </c>
      <c r="K95" s="28">
        <v>44804</v>
      </c>
      <c r="L95" s="47"/>
      <c r="M95" s="38" t="s">
        <v>249</v>
      </c>
      <c r="N95" s="24"/>
      <c r="O95" s="25"/>
      <c r="P95" s="26"/>
      <c r="Q95" s="26"/>
      <c r="R95" s="26"/>
      <c r="S95" s="26"/>
      <c r="T95" s="26"/>
      <c r="U95" s="26"/>
      <c r="V95" s="26"/>
      <c r="W95" s="26">
        <v>5250</v>
      </c>
      <c r="X95" s="26">
        <v>2750</v>
      </c>
      <c r="Y95" s="26"/>
      <c r="Z95" s="26"/>
      <c r="AA95" s="26"/>
    </row>
    <row r="96" spans="1:27" s="39" customFormat="1" ht="81">
      <c r="A96" s="48">
        <v>92</v>
      </c>
      <c r="B96" s="59" t="s">
        <v>404</v>
      </c>
      <c r="C96" s="22" t="s">
        <v>246</v>
      </c>
      <c r="D96" s="23" t="s">
        <v>402</v>
      </c>
      <c r="E96" s="59" t="s">
        <v>403</v>
      </c>
      <c r="F96" s="51">
        <v>100000</v>
      </c>
      <c r="G96" s="49">
        <f t="shared" si="3"/>
        <v>0</v>
      </c>
      <c r="H96" s="49">
        <f t="shared" si="4"/>
        <v>100000</v>
      </c>
      <c r="I96" s="50">
        <f t="shared" si="5"/>
        <v>0</v>
      </c>
      <c r="J96" s="52">
        <v>1111201</v>
      </c>
      <c r="K96" s="28"/>
      <c r="L96" s="47"/>
      <c r="M96" s="38" t="s">
        <v>249</v>
      </c>
      <c r="N96" s="24"/>
      <c r="O96" s="25"/>
      <c r="P96" s="26"/>
      <c r="Q96" s="26"/>
      <c r="R96" s="26"/>
      <c r="S96" s="26"/>
      <c r="T96" s="26"/>
      <c r="U96" s="26"/>
      <c r="V96" s="26"/>
      <c r="W96" s="26">
        <v>100000</v>
      </c>
      <c r="X96" s="26"/>
      <c r="Y96" s="26"/>
      <c r="Z96" s="26"/>
      <c r="AA96" s="26"/>
    </row>
    <row r="97" spans="1:27" s="39" customFormat="1" ht="210">
      <c r="A97" s="48">
        <v>93</v>
      </c>
      <c r="B97" s="59" t="s">
        <v>411</v>
      </c>
      <c r="C97" s="22" t="s">
        <v>246</v>
      </c>
      <c r="D97" s="23" t="s">
        <v>406</v>
      </c>
      <c r="E97" s="59" t="s">
        <v>407</v>
      </c>
      <c r="F97" s="51">
        <v>450000</v>
      </c>
      <c r="G97" s="49">
        <f>X97</f>
        <v>129381</v>
      </c>
      <c r="H97" s="49">
        <f>SUM(P97:X97)</f>
        <v>129381</v>
      </c>
      <c r="I97" s="50">
        <f>F97-H97</f>
        <v>320619</v>
      </c>
      <c r="J97" s="52">
        <v>1120731</v>
      </c>
      <c r="K97" s="28"/>
      <c r="L97" s="47"/>
      <c r="M97" s="38" t="s">
        <v>249</v>
      </c>
      <c r="N97" s="24"/>
      <c r="O97" s="25"/>
      <c r="P97" s="26"/>
      <c r="Q97" s="26"/>
      <c r="R97" s="26"/>
      <c r="S97" s="26"/>
      <c r="T97" s="26"/>
      <c r="U97" s="26"/>
      <c r="V97" s="26"/>
      <c r="W97" s="26"/>
      <c r="X97" s="26">
        <v>129381</v>
      </c>
      <c r="Y97" s="26"/>
      <c r="Z97" s="26"/>
      <c r="AA97" s="26"/>
    </row>
    <row r="98" spans="1:27" s="36" customFormat="1" ht="24.75" customHeight="1">
      <c r="A98" s="14"/>
      <c r="B98" s="15" t="s">
        <v>1</v>
      </c>
      <c r="C98" s="16"/>
      <c r="D98" s="17"/>
      <c r="E98" s="17"/>
      <c r="F98" s="18">
        <f>SUM(F5:F97)</f>
        <v>27685355</v>
      </c>
      <c r="G98" s="18">
        <f>SUM(G5:G97)</f>
        <v>839680</v>
      </c>
      <c r="H98" s="18">
        <f>SUM(H5:H97)</f>
        <v>22529382</v>
      </c>
      <c r="I98" s="18">
        <f>SUM(I5:I97)</f>
        <v>5155973</v>
      </c>
      <c r="J98" s="19"/>
      <c r="K98" s="29"/>
      <c r="L98" s="40"/>
      <c r="M98" s="46"/>
      <c r="N98" s="32"/>
      <c r="O98" s="21"/>
      <c r="P98" s="12"/>
      <c r="Q98" s="12"/>
      <c r="R98" s="12"/>
      <c r="S98" s="12"/>
      <c r="T98" s="12"/>
      <c r="U98" s="12"/>
      <c r="V98" s="12"/>
      <c r="W98" s="12"/>
      <c r="X98" s="12"/>
      <c r="Y98" s="12"/>
      <c r="Z98" s="12"/>
      <c r="AA98" s="12"/>
    </row>
    <row r="99" spans="1:10" ht="6" customHeight="1">
      <c r="A99" s="3"/>
      <c r="B99" s="4"/>
      <c r="C99" s="5"/>
      <c r="D99" s="41"/>
      <c r="E99" s="4"/>
      <c r="F99" s="4"/>
      <c r="G99" s="4"/>
      <c r="H99" s="4"/>
      <c r="I99" s="4"/>
      <c r="J99" s="5"/>
    </row>
    <row r="100" spans="1:7" ht="15.75" hidden="1">
      <c r="A100" s="68" t="s">
        <v>50</v>
      </c>
      <c r="B100" s="68"/>
      <c r="C100" s="68"/>
      <c r="D100" s="68"/>
      <c r="E100" s="68"/>
      <c r="F100" s="68"/>
      <c r="G100" s="68"/>
    </row>
    <row r="101" spans="1:7" ht="15.75" hidden="1">
      <c r="A101" s="69" t="s">
        <v>51</v>
      </c>
      <c r="B101" s="69"/>
      <c r="C101" s="69"/>
      <c r="D101" s="69"/>
      <c r="E101" s="69"/>
      <c r="F101" s="69"/>
      <c r="G101" s="69"/>
    </row>
    <row r="102" spans="1:7" ht="15.75" hidden="1">
      <c r="A102" s="61" t="s">
        <v>52</v>
      </c>
      <c r="B102" s="61"/>
      <c r="C102" s="61"/>
      <c r="D102" s="61"/>
      <c r="E102" s="61"/>
      <c r="F102" s="61"/>
      <c r="G102" s="61"/>
    </row>
    <row r="103" spans="1:27" s="6" customFormat="1" ht="15.75" hidden="1">
      <c r="A103" s="61" t="s">
        <v>53</v>
      </c>
      <c r="B103" s="61"/>
      <c r="C103" s="61"/>
      <c r="D103" s="61"/>
      <c r="E103" s="61"/>
      <c r="F103" s="61"/>
      <c r="G103" s="61"/>
      <c r="J103" s="8"/>
      <c r="K103" s="30"/>
      <c r="L103" s="37"/>
      <c r="M103" s="42"/>
      <c r="N103" s="42"/>
      <c r="O103" s="43"/>
      <c r="P103" s="44"/>
      <c r="Q103" s="44"/>
      <c r="R103" s="44"/>
      <c r="S103" s="44"/>
      <c r="T103" s="44"/>
      <c r="U103" s="44"/>
      <c r="V103" s="44"/>
      <c r="W103" s="44"/>
      <c r="X103" s="44"/>
      <c r="Y103" s="44"/>
      <c r="Z103" s="44"/>
      <c r="AA103" s="44"/>
    </row>
    <row r="104" spans="1:27" s="6" customFormat="1" ht="19.5">
      <c r="A104" s="64" t="s">
        <v>54</v>
      </c>
      <c r="B104" s="64"/>
      <c r="C104" s="64"/>
      <c r="D104" s="7"/>
      <c r="E104" s="65" t="s">
        <v>55</v>
      </c>
      <c r="F104" s="65"/>
      <c r="G104" s="65"/>
      <c r="J104" s="8"/>
      <c r="K104" s="30"/>
      <c r="L104" s="37"/>
      <c r="M104" s="42"/>
      <c r="N104" s="42"/>
      <c r="O104" s="43"/>
      <c r="P104" s="44"/>
      <c r="Q104" s="44"/>
      <c r="R104" s="44"/>
      <c r="S104" s="44"/>
      <c r="T104" s="44"/>
      <c r="U104" s="44"/>
      <c r="V104" s="44"/>
      <c r="W104" s="44"/>
      <c r="X104" s="44"/>
      <c r="Y104" s="44"/>
      <c r="Z104" s="44"/>
      <c r="AA104" s="44"/>
    </row>
  </sheetData>
  <sheetProtection/>
  <autoFilter ref="A4:AA98"/>
  <mergeCells count="23">
    <mergeCell ref="A102:G102"/>
    <mergeCell ref="A103:G103"/>
    <mergeCell ref="A104:C104"/>
    <mergeCell ref="E104:G104"/>
    <mergeCell ref="J3:J4"/>
    <mergeCell ref="K3:K4"/>
    <mergeCell ref="F3:F4"/>
    <mergeCell ref="G3:H3"/>
    <mergeCell ref="I3:I4"/>
    <mergeCell ref="P3:AA3"/>
    <mergeCell ref="A100:G100"/>
    <mergeCell ref="A101:G101"/>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M95"/>
  <sheetViews>
    <sheetView view="pageBreakPreview" zoomScaleSheetLayoutView="100" zoomScalePageLayoutView="0" workbookViewId="0" topLeftCell="A1">
      <pane xSplit="3" ySplit="4" topLeftCell="D50" activePane="bottomRight" state="frozen"/>
      <selection pane="topLeft" activeCell="A1" sqref="A1"/>
      <selection pane="topRight" activeCell="D1" sqref="D1"/>
      <selection pane="bottomLeft" activeCell="A5" sqref="A5"/>
      <selection pane="bottomRight" activeCell="A52" sqref="A52:I52"/>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hidden="1" customWidth="1"/>
    <col min="22" max="22" width="12.875" style="44" hidden="1" customWidth="1"/>
    <col min="23"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390</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2" t="s">
        <v>3</v>
      </c>
      <c r="C3" s="62" t="s">
        <v>30</v>
      </c>
      <c r="D3" s="62" t="s">
        <v>4</v>
      </c>
      <c r="E3" s="62" t="s">
        <v>5</v>
      </c>
      <c r="F3" s="62" t="s">
        <v>6</v>
      </c>
      <c r="G3" s="62" t="s">
        <v>0</v>
      </c>
      <c r="H3" s="62"/>
      <c r="I3" s="62" t="s">
        <v>7</v>
      </c>
      <c r="J3" s="62" t="s">
        <v>11</v>
      </c>
      <c r="K3" s="63" t="s">
        <v>12</v>
      </c>
      <c r="L3" s="62" t="s">
        <v>8</v>
      </c>
      <c r="M3" s="70" t="s">
        <v>13</v>
      </c>
      <c r="N3" s="62" t="s">
        <v>28</v>
      </c>
      <c r="O3" s="62" t="s">
        <v>25</v>
      </c>
      <c r="P3" s="62" t="s">
        <v>26</v>
      </c>
      <c r="Q3" s="62"/>
      <c r="R3" s="62"/>
      <c r="S3" s="62"/>
      <c r="T3" s="62"/>
      <c r="U3" s="62"/>
      <c r="V3" s="62"/>
      <c r="W3" s="62"/>
      <c r="X3" s="62"/>
      <c r="Y3" s="62"/>
      <c r="Z3" s="62"/>
      <c r="AA3" s="62"/>
    </row>
    <row r="4" spans="1:39" s="36" customFormat="1" ht="32.25">
      <c r="A4" s="74"/>
      <c r="B4" s="62"/>
      <c r="C4" s="62"/>
      <c r="D4" s="62"/>
      <c r="E4" s="62"/>
      <c r="F4" s="62"/>
      <c r="G4" s="1" t="s">
        <v>9</v>
      </c>
      <c r="H4" s="1" t="s">
        <v>10</v>
      </c>
      <c r="I4" s="62"/>
      <c r="J4" s="62"/>
      <c r="K4" s="63"/>
      <c r="L4" s="62"/>
      <c r="M4" s="70"/>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W5</f>
        <v>0</v>
      </c>
      <c r="H5" s="49">
        <f>SUM(P5:W5)</f>
        <v>109344</v>
      </c>
      <c r="I5" s="50">
        <f>F5-H5</f>
        <v>0</v>
      </c>
      <c r="J5" s="52">
        <v>11101</v>
      </c>
      <c r="K5" s="27">
        <v>44746</v>
      </c>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69">W6</f>
        <v>0</v>
      </c>
      <c r="H6" s="49">
        <f aca="true" t="shared" si="1" ref="H6:H69">SUM(P6:W6)</f>
        <v>39880</v>
      </c>
      <c r="I6" s="50">
        <f aca="true" t="shared" si="2" ref="I6:I86">F6-H6</f>
        <v>0</v>
      </c>
      <c r="J6" s="52">
        <v>1110630</v>
      </c>
      <c r="K6" s="27">
        <v>44746</v>
      </c>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0</v>
      </c>
      <c r="H7" s="49">
        <f t="shared" si="1"/>
        <v>111103</v>
      </c>
      <c r="I7" s="50">
        <f>F7-H7</f>
        <v>0</v>
      </c>
      <c r="J7" s="52">
        <v>1110630</v>
      </c>
      <c r="K7" s="27">
        <v>44746</v>
      </c>
      <c r="L7" s="47"/>
      <c r="M7" s="45" t="s">
        <v>44</v>
      </c>
      <c r="N7" s="31"/>
      <c r="O7" s="20"/>
      <c r="P7" s="11"/>
      <c r="Q7" s="11"/>
      <c r="R7" s="11"/>
      <c r="S7" s="11"/>
      <c r="T7" s="11"/>
      <c r="U7" s="11">
        <f>120387-90364-6796</f>
        <v>23227</v>
      </c>
      <c r="V7" s="11">
        <v>87876</v>
      </c>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v>44767</v>
      </c>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0</v>
      </c>
      <c r="H9" s="49">
        <f t="shared" si="1"/>
        <v>476217</v>
      </c>
      <c r="I9" s="50">
        <f t="shared" si="2"/>
        <v>0</v>
      </c>
      <c r="J9" s="53" t="s">
        <v>59</v>
      </c>
      <c r="K9" s="27">
        <v>44767</v>
      </c>
      <c r="L9" s="47"/>
      <c r="M9" s="45" t="s">
        <v>46</v>
      </c>
      <c r="N9" s="31"/>
      <c r="O9" s="20"/>
      <c r="P9" s="11"/>
      <c r="Q9" s="11"/>
      <c r="R9" s="11"/>
      <c r="S9" s="11">
        <f>119265-83180</f>
        <v>36085</v>
      </c>
      <c r="T9" s="11">
        <v>115018</v>
      </c>
      <c r="U9" s="11">
        <v>119265</v>
      </c>
      <c r="V9" s="11">
        <v>205849</v>
      </c>
      <c r="W9" s="11"/>
      <c r="X9" s="11"/>
      <c r="Y9" s="11"/>
      <c r="Z9" s="11"/>
      <c r="AA9" s="11"/>
    </row>
    <row r="10" spans="1:27" ht="48">
      <c r="A10" s="48">
        <v>6</v>
      </c>
      <c r="B10" s="47"/>
      <c r="C10" s="48" t="s">
        <v>114</v>
      </c>
      <c r="D10" s="2" t="s">
        <v>257</v>
      </c>
      <c r="E10" s="47"/>
      <c r="F10" s="49">
        <v>9269</v>
      </c>
      <c r="G10" s="49">
        <f t="shared" si="0"/>
        <v>9269</v>
      </c>
      <c r="H10" s="49">
        <f t="shared" si="1"/>
        <v>9269</v>
      </c>
      <c r="I10" s="50">
        <f t="shared" si="2"/>
        <v>0</v>
      </c>
      <c r="J10" s="53"/>
      <c r="K10" s="27"/>
      <c r="L10" s="47"/>
      <c r="M10" s="45" t="s">
        <v>57</v>
      </c>
      <c r="N10" s="31"/>
      <c r="O10" s="20"/>
      <c r="P10" s="11"/>
      <c r="Q10" s="11"/>
      <c r="R10" s="11"/>
      <c r="S10" s="11"/>
      <c r="T10" s="11"/>
      <c r="U10" s="11"/>
      <c r="V10" s="11"/>
      <c r="W10" s="11">
        <v>9269</v>
      </c>
      <c r="X10" s="11"/>
      <c r="Y10" s="11"/>
      <c r="Z10" s="11"/>
      <c r="AA10" s="11"/>
    </row>
    <row r="11" spans="1:27" ht="307.5">
      <c r="A11" s="48">
        <v>7</v>
      </c>
      <c r="B11" s="47" t="s">
        <v>69</v>
      </c>
      <c r="C11" s="48" t="s">
        <v>66</v>
      </c>
      <c r="D11" s="2" t="s">
        <v>67</v>
      </c>
      <c r="E11" s="47" t="s">
        <v>68</v>
      </c>
      <c r="F11" s="49">
        <v>233415</v>
      </c>
      <c r="G11" s="49">
        <f t="shared" si="0"/>
        <v>88767</v>
      </c>
      <c r="H11" s="49">
        <f t="shared" si="1"/>
        <v>233415</v>
      </c>
      <c r="I11" s="50">
        <f t="shared" si="2"/>
        <v>0</v>
      </c>
      <c r="J11" s="54">
        <v>1110731</v>
      </c>
      <c r="K11" s="27">
        <v>44771</v>
      </c>
      <c r="L11" s="47"/>
      <c r="M11" s="45" t="s">
        <v>45</v>
      </c>
      <c r="N11" s="31"/>
      <c r="O11" s="20"/>
      <c r="P11" s="11">
        <v>7443</v>
      </c>
      <c r="Q11" s="11">
        <v>6616</v>
      </c>
      <c r="R11" s="11"/>
      <c r="S11" s="11">
        <v>51372</v>
      </c>
      <c r="T11" s="11">
        <v>23986</v>
      </c>
      <c r="U11" s="11">
        <v>33543</v>
      </c>
      <c r="V11" s="11">
        <v>21688</v>
      </c>
      <c r="W11" s="11">
        <v>88767</v>
      </c>
      <c r="X11" s="11"/>
      <c r="Y11" s="11"/>
      <c r="Z11" s="11"/>
      <c r="AA11" s="11"/>
    </row>
    <row r="12" spans="1:27" ht="356.25">
      <c r="A12" s="48">
        <v>8</v>
      </c>
      <c r="B12" s="47" t="s">
        <v>73</v>
      </c>
      <c r="C12" s="48" t="s">
        <v>70</v>
      </c>
      <c r="D12" s="2" t="s">
        <v>71</v>
      </c>
      <c r="E12" s="47" t="s">
        <v>72</v>
      </c>
      <c r="F12" s="49">
        <v>10000</v>
      </c>
      <c r="G12" s="49">
        <f t="shared" si="0"/>
        <v>0</v>
      </c>
      <c r="H12" s="49">
        <f t="shared" si="1"/>
        <v>10000</v>
      </c>
      <c r="I12" s="50">
        <f t="shared" si="2"/>
        <v>0</v>
      </c>
      <c r="J12" s="53"/>
      <c r="K12" s="27">
        <v>44740</v>
      </c>
      <c r="L12" s="47"/>
      <c r="M12" s="45" t="s">
        <v>46</v>
      </c>
      <c r="N12" s="31"/>
      <c r="O12" s="20"/>
      <c r="P12" s="11"/>
      <c r="Q12" s="11"/>
      <c r="R12" s="11"/>
      <c r="S12" s="11"/>
      <c r="T12" s="11"/>
      <c r="U12" s="11"/>
      <c r="V12" s="11">
        <v>10000</v>
      </c>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v>44760</v>
      </c>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0</v>
      </c>
      <c r="H14" s="49">
        <f t="shared" si="1"/>
        <v>142992</v>
      </c>
      <c r="I14" s="50">
        <f t="shared" si="2"/>
        <v>0</v>
      </c>
      <c r="J14" s="54">
        <v>1110731</v>
      </c>
      <c r="K14" s="27">
        <v>44760</v>
      </c>
      <c r="L14" s="47"/>
      <c r="M14" s="45" t="s">
        <v>46</v>
      </c>
      <c r="N14" s="31"/>
      <c r="O14" s="20"/>
      <c r="P14" s="11"/>
      <c r="Q14" s="11"/>
      <c r="R14" s="11"/>
      <c r="S14" s="11">
        <v>88308</v>
      </c>
      <c r="T14" s="11">
        <v>18789</v>
      </c>
      <c r="U14" s="11">
        <v>20180</v>
      </c>
      <c r="V14" s="11">
        <v>15715</v>
      </c>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0</v>
      </c>
      <c r="H16" s="49">
        <f t="shared" si="1"/>
        <v>0</v>
      </c>
      <c r="I16" s="50">
        <f t="shared" si="2"/>
        <v>37612</v>
      </c>
      <c r="J16" s="54">
        <v>1110731</v>
      </c>
      <c r="K16" s="27"/>
      <c r="L16" s="47"/>
      <c r="M16" s="45" t="s">
        <v>47</v>
      </c>
      <c r="N16" s="31"/>
      <c r="O16" s="20"/>
      <c r="P16" s="11"/>
      <c r="Q16" s="11"/>
      <c r="R16" s="11"/>
      <c r="S16" s="11"/>
      <c r="T16" s="11"/>
      <c r="U16" s="11"/>
      <c r="V16" s="11"/>
      <c r="W16" s="11"/>
      <c r="X16" s="11"/>
      <c r="Y16" s="11"/>
      <c r="Z16" s="11"/>
      <c r="AA16" s="11"/>
    </row>
    <row r="17" spans="1:27" ht="177.75">
      <c r="A17" s="48">
        <v>13</v>
      </c>
      <c r="B17" s="47" t="s">
        <v>286</v>
      </c>
      <c r="C17" s="48" t="s">
        <v>130</v>
      </c>
      <c r="D17" s="2" t="s">
        <v>131</v>
      </c>
      <c r="E17" s="47" t="s">
        <v>285</v>
      </c>
      <c r="F17" s="49">
        <f>65000+195950+284050</f>
        <v>545000</v>
      </c>
      <c r="G17" s="49">
        <f t="shared" si="0"/>
        <v>9377</v>
      </c>
      <c r="H17" s="49">
        <f t="shared" si="1"/>
        <v>535623</v>
      </c>
      <c r="I17" s="50">
        <f t="shared" si="2"/>
        <v>9377</v>
      </c>
      <c r="J17" s="54">
        <v>1110731</v>
      </c>
      <c r="K17" s="27">
        <v>44767</v>
      </c>
      <c r="L17" s="47"/>
      <c r="M17" s="45" t="s">
        <v>46</v>
      </c>
      <c r="N17" s="31"/>
      <c r="O17" s="20"/>
      <c r="P17" s="11">
        <v>236026</v>
      </c>
      <c r="Q17" s="11"/>
      <c r="R17" s="11">
        <v>9253</v>
      </c>
      <c r="S17" s="11">
        <v>9253</v>
      </c>
      <c r="T17" s="11">
        <v>201403</v>
      </c>
      <c r="U17" s="11">
        <v>56465</v>
      </c>
      <c r="V17" s="11">
        <v>13846</v>
      </c>
      <c r="W17" s="11">
        <v>9377</v>
      </c>
      <c r="X17" s="11"/>
      <c r="Y17" s="11"/>
      <c r="Z17" s="11"/>
      <c r="AA17" s="11"/>
    </row>
    <row r="18" spans="1:27" ht="281.25">
      <c r="A18" s="48">
        <v>14</v>
      </c>
      <c r="B18" s="47" t="s">
        <v>363</v>
      </c>
      <c r="C18" s="48" t="s">
        <v>62</v>
      </c>
      <c r="D18" s="2" t="s">
        <v>63</v>
      </c>
      <c r="E18" s="47" t="s">
        <v>64</v>
      </c>
      <c r="F18" s="49">
        <v>18829</v>
      </c>
      <c r="G18" s="49">
        <f t="shared" si="0"/>
        <v>0</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 t="shared" si="0"/>
        <v>0</v>
      </c>
      <c r="H21" s="49">
        <f t="shared" si="1"/>
        <v>750</v>
      </c>
      <c r="I21" s="50">
        <f>F21-H21</f>
        <v>0</v>
      </c>
      <c r="J21" s="54"/>
      <c r="K21" s="27">
        <v>44792</v>
      </c>
      <c r="L21" s="47"/>
      <c r="M21" s="45" t="s">
        <v>46</v>
      </c>
      <c r="N21" s="31"/>
      <c r="O21" s="20"/>
      <c r="P21" s="11"/>
      <c r="Q21" s="11"/>
      <c r="R21" s="11"/>
      <c r="S21" s="11"/>
      <c r="T21" s="11"/>
      <c r="U21" s="11"/>
      <c r="V21" s="11">
        <v>750</v>
      </c>
      <c r="W21" s="11"/>
      <c r="X21" s="11"/>
      <c r="Y21" s="11"/>
      <c r="Z21" s="11"/>
      <c r="AA21" s="11"/>
    </row>
    <row r="22" spans="1:27" ht="96.75">
      <c r="A22" s="48">
        <v>18</v>
      </c>
      <c r="B22" s="47" t="s">
        <v>81</v>
      </c>
      <c r="C22" s="48" t="s">
        <v>78</v>
      </c>
      <c r="D22" s="2" t="s">
        <v>80</v>
      </c>
      <c r="E22" s="47" t="s">
        <v>79</v>
      </c>
      <c r="F22" s="49">
        <v>21081</v>
      </c>
      <c r="G22" s="49">
        <f t="shared" si="0"/>
        <v>0</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v>44778</v>
      </c>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4411</v>
      </c>
      <c r="H24" s="49">
        <f t="shared" si="1"/>
        <v>30878</v>
      </c>
      <c r="I24" s="50">
        <f t="shared" si="2"/>
        <v>0</v>
      </c>
      <c r="J24" s="52">
        <v>1110731</v>
      </c>
      <c r="K24" s="27">
        <v>44778</v>
      </c>
      <c r="L24" s="47"/>
      <c r="M24" s="45" t="s">
        <v>46</v>
      </c>
      <c r="N24" s="31"/>
      <c r="O24" s="20"/>
      <c r="P24" s="11"/>
      <c r="Q24" s="11"/>
      <c r="R24" s="11">
        <v>4411</v>
      </c>
      <c r="S24" s="11">
        <v>7352</v>
      </c>
      <c r="T24" s="11">
        <v>5882</v>
      </c>
      <c r="U24" s="11">
        <v>7352</v>
      </c>
      <c r="V24" s="11">
        <v>1470</v>
      </c>
      <c r="W24" s="11">
        <v>4411</v>
      </c>
      <c r="X24" s="11"/>
      <c r="Y24" s="11"/>
      <c r="Z24" s="11"/>
      <c r="AA24" s="11"/>
    </row>
    <row r="25" spans="1:27" ht="64.5">
      <c r="A25" s="48">
        <v>21</v>
      </c>
      <c r="B25" s="47"/>
      <c r="C25" s="48" t="s">
        <v>86</v>
      </c>
      <c r="D25" s="2" t="s">
        <v>88</v>
      </c>
      <c r="E25" s="47" t="s">
        <v>87</v>
      </c>
      <c r="F25" s="49">
        <v>120000</v>
      </c>
      <c r="G25" s="49">
        <f t="shared" si="0"/>
        <v>69870</v>
      </c>
      <c r="H25" s="49">
        <f t="shared" si="1"/>
        <v>120000</v>
      </c>
      <c r="I25" s="50">
        <f t="shared" si="2"/>
        <v>0</v>
      </c>
      <c r="J25" s="52">
        <v>1110731</v>
      </c>
      <c r="K25" s="27">
        <v>44778</v>
      </c>
      <c r="L25" s="47"/>
      <c r="M25" s="45" t="s">
        <v>46</v>
      </c>
      <c r="N25" s="31"/>
      <c r="O25" s="20"/>
      <c r="P25" s="11"/>
      <c r="Q25" s="11"/>
      <c r="R25" s="11"/>
      <c r="S25" s="11"/>
      <c r="T25" s="11"/>
      <c r="U25" s="11"/>
      <c r="V25" s="11">
        <v>50130</v>
      </c>
      <c r="W25" s="11">
        <v>69870</v>
      </c>
      <c r="X25" s="11"/>
      <c r="Y25" s="11"/>
      <c r="Z25" s="11"/>
      <c r="AA25" s="11"/>
    </row>
    <row r="26" spans="1:27" ht="162">
      <c r="A26" s="48">
        <v>22</v>
      </c>
      <c r="B26" s="47" t="s">
        <v>166</v>
      </c>
      <c r="C26" s="48" t="s">
        <v>163</v>
      </c>
      <c r="D26" s="2" t="s">
        <v>164</v>
      </c>
      <c r="E26" s="47" t="s">
        <v>165</v>
      </c>
      <c r="F26" s="49">
        <v>4000</v>
      </c>
      <c r="G26" s="49">
        <f t="shared" si="0"/>
        <v>0</v>
      </c>
      <c r="H26" s="49">
        <f t="shared" si="1"/>
        <v>4000</v>
      </c>
      <c r="I26" s="50">
        <f t="shared" si="2"/>
        <v>0</v>
      </c>
      <c r="J26" s="52">
        <v>1110331</v>
      </c>
      <c r="K26" s="27">
        <v>44670</v>
      </c>
      <c r="L26" s="47"/>
      <c r="M26" s="45" t="s">
        <v>45</v>
      </c>
      <c r="N26" s="31"/>
      <c r="O26" s="20"/>
      <c r="P26" s="11"/>
      <c r="Q26" s="11"/>
      <c r="R26" s="11"/>
      <c r="S26" s="11">
        <v>4000</v>
      </c>
      <c r="T26" s="11"/>
      <c r="U26" s="11"/>
      <c r="V26" s="11"/>
      <c r="W26" s="11"/>
      <c r="X26" s="11"/>
      <c r="Y26" s="11"/>
      <c r="Z26" s="11"/>
      <c r="AA26" s="11"/>
    </row>
    <row r="27" spans="1:27" ht="81">
      <c r="A27" s="48">
        <v>23</v>
      </c>
      <c r="B27" s="23" t="s">
        <v>213</v>
      </c>
      <c r="C27" s="48" t="s">
        <v>210</v>
      </c>
      <c r="D27" s="2" t="s">
        <v>211</v>
      </c>
      <c r="E27" s="23" t="s">
        <v>212</v>
      </c>
      <c r="F27" s="49">
        <v>416373</v>
      </c>
      <c r="G27" s="49">
        <f t="shared" si="0"/>
        <v>0</v>
      </c>
      <c r="H27" s="49">
        <f t="shared" si="1"/>
        <v>416373</v>
      </c>
      <c r="I27" s="50">
        <f t="shared" si="2"/>
        <v>0</v>
      </c>
      <c r="J27" s="52">
        <v>11107</v>
      </c>
      <c r="K27" s="27">
        <v>44701</v>
      </c>
      <c r="L27" s="47"/>
      <c r="M27" s="45" t="s">
        <v>57</v>
      </c>
      <c r="N27" s="31"/>
      <c r="O27" s="20"/>
      <c r="P27" s="11"/>
      <c r="Q27" s="11"/>
      <c r="R27" s="11"/>
      <c r="S27" s="11"/>
      <c r="T27" s="11">
        <v>416373</v>
      </c>
      <c r="U27" s="11"/>
      <c r="V27" s="11"/>
      <c r="W27" s="11"/>
      <c r="X27" s="11"/>
      <c r="Y27" s="11"/>
      <c r="Z27" s="11"/>
      <c r="AA27" s="11"/>
    </row>
    <row r="28" spans="1:27" ht="145.5">
      <c r="A28" s="48">
        <v>24</v>
      </c>
      <c r="B28" s="23" t="s">
        <v>324</v>
      </c>
      <c r="C28" s="48" t="s">
        <v>321</v>
      </c>
      <c r="D28" s="2" t="s">
        <v>322</v>
      </c>
      <c r="E28" s="23" t="s">
        <v>323</v>
      </c>
      <c r="F28" s="49">
        <v>7957</v>
      </c>
      <c r="G28" s="49">
        <f t="shared" si="0"/>
        <v>0</v>
      </c>
      <c r="H28" s="49">
        <f t="shared" si="1"/>
        <v>7957</v>
      </c>
      <c r="I28" s="50">
        <f>F28-H28</f>
        <v>0</v>
      </c>
      <c r="J28" s="52">
        <v>11107</v>
      </c>
      <c r="K28" s="27">
        <v>44739</v>
      </c>
      <c r="L28" s="47"/>
      <c r="M28" s="45" t="s">
        <v>57</v>
      </c>
      <c r="N28" s="31"/>
      <c r="O28" s="20"/>
      <c r="P28" s="11"/>
      <c r="Q28" s="11"/>
      <c r="R28" s="11"/>
      <c r="S28" s="11"/>
      <c r="T28" s="11"/>
      <c r="U28" s="11">
        <v>7957</v>
      </c>
      <c r="V28" s="11"/>
      <c r="W28" s="11"/>
      <c r="X28" s="11"/>
      <c r="Y28" s="11"/>
      <c r="Z28" s="11"/>
      <c r="AA28" s="11"/>
    </row>
    <row r="29" spans="1:27" ht="177.75">
      <c r="A29" s="48">
        <v>25</v>
      </c>
      <c r="B29" s="23" t="s">
        <v>320</v>
      </c>
      <c r="C29" s="48" t="s">
        <v>317</v>
      </c>
      <c r="D29" s="2" t="s">
        <v>318</v>
      </c>
      <c r="E29" s="23" t="s">
        <v>319</v>
      </c>
      <c r="F29" s="49">
        <v>5000</v>
      </c>
      <c r="G29" s="49">
        <f t="shared" si="0"/>
        <v>5000</v>
      </c>
      <c r="H29" s="49">
        <f t="shared" si="1"/>
        <v>5000</v>
      </c>
      <c r="I29" s="50">
        <f>F29-H29</f>
        <v>0</v>
      </c>
      <c r="J29" s="52">
        <v>11107</v>
      </c>
      <c r="K29" s="27">
        <v>44777</v>
      </c>
      <c r="L29" s="47"/>
      <c r="M29" s="45" t="s">
        <v>46</v>
      </c>
      <c r="N29" s="31"/>
      <c r="O29" s="20"/>
      <c r="P29" s="11"/>
      <c r="Q29" s="11"/>
      <c r="R29" s="11"/>
      <c r="S29" s="11"/>
      <c r="T29" s="11"/>
      <c r="U29" s="11"/>
      <c r="V29" s="11"/>
      <c r="W29" s="11">
        <v>5000</v>
      </c>
      <c r="X29" s="11"/>
      <c r="Y29" s="11"/>
      <c r="Z29" s="11"/>
      <c r="AA29" s="11"/>
    </row>
    <row r="30" spans="1:27" ht="96.75">
      <c r="A30" s="48">
        <v>26</v>
      </c>
      <c r="B30" s="47" t="s">
        <v>148</v>
      </c>
      <c r="C30" s="48" t="s">
        <v>145</v>
      </c>
      <c r="D30" s="2" t="s">
        <v>146</v>
      </c>
      <c r="E30" s="47" t="s">
        <v>147</v>
      </c>
      <c r="F30" s="49">
        <v>8000</v>
      </c>
      <c r="G30" s="49">
        <f t="shared" si="0"/>
        <v>0</v>
      </c>
      <c r="H30" s="49">
        <f t="shared" si="1"/>
        <v>8000</v>
      </c>
      <c r="I30" s="50">
        <f t="shared" si="2"/>
        <v>0</v>
      </c>
      <c r="J30" s="52"/>
      <c r="K30" s="27"/>
      <c r="L30" s="47"/>
      <c r="M30" s="45" t="s">
        <v>44</v>
      </c>
      <c r="N30" s="31"/>
      <c r="O30" s="20"/>
      <c r="P30" s="11"/>
      <c r="Q30" s="11">
        <v>8000</v>
      </c>
      <c r="R30" s="11"/>
      <c r="S30" s="11"/>
      <c r="T30" s="11"/>
      <c r="U30" s="11"/>
      <c r="V30" s="11"/>
      <c r="W30" s="11"/>
      <c r="X30" s="11"/>
      <c r="Y30" s="11"/>
      <c r="Z30" s="11"/>
      <c r="AA30" s="11"/>
    </row>
    <row r="31" spans="1:27" ht="64.5">
      <c r="A31" s="48">
        <v>27</v>
      </c>
      <c r="B31" s="47" t="s">
        <v>348</v>
      </c>
      <c r="C31" s="48" t="s">
        <v>345</v>
      </c>
      <c r="D31" s="2" t="s">
        <v>346</v>
      </c>
      <c r="E31" s="47" t="s">
        <v>347</v>
      </c>
      <c r="F31" s="49">
        <v>50000</v>
      </c>
      <c r="G31" s="49">
        <f t="shared" si="0"/>
        <v>50000</v>
      </c>
      <c r="H31" s="49">
        <f t="shared" si="1"/>
        <v>50000</v>
      </c>
      <c r="I31" s="50">
        <f>F31-H31</f>
        <v>0</v>
      </c>
      <c r="J31" s="52">
        <v>1110831</v>
      </c>
      <c r="K31" s="27"/>
      <c r="L31" s="47"/>
      <c r="M31" s="45" t="s">
        <v>57</v>
      </c>
      <c r="N31" s="31"/>
      <c r="O31" s="20"/>
      <c r="P31" s="11"/>
      <c r="Q31" s="11"/>
      <c r="R31" s="11"/>
      <c r="S31" s="11"/>
      <c r="T31" s="11"/>
      <c r="U31" s="11"/>
      <c r="V31" s="11"/>
      <c r="W31" s="11">
        <v>50000</v>
      </c>
      <c r="X31" s="11"/>
      <c r="Y31" s="11"/>
      <c r="Z31" s="11"/>
      <c r="AA31" s="11"/>
    </row>
    <row r="32" spans="1:27" ht="81">
      <c r="A32" s="48">
        <v>28</v>
      </c>
      <c r="B32" s="47" t="s">
        <v>381</v>
      </c>
      <c r="C32" s="48" t="s">
        <v>379</v>
      </c>
      <c r="D32" s="2" t="s">
        <v>382</v>
      </c>
      <c r="E32" s="47" t="s">
        <v>380</v>
      </c>
      <c r="F32" s="49">
        <v>60000</v>
      </c>
      <c r="G32" s="49">
        <f t="shared" si="0"/>
        <v>14115</v>
      </c>
      <c r="H32" s="49">
        <f t="shared" si="1"/>
        <v>60000</v>
      </c>
      <c r="I32" s="50">
        <f>F32-H32</f>
        <v>0</v>
      </c>
      <c r="J32" s="52">
        <v>1110731</v>
      </c>
      <c r="K32" s="27">
        <v>44778</v>
      </c>
      <c r="L32" s="47"/>
      <c r="M32" s="45" t="s">
        <v>237</v>
      </c>
      <c r="N32" s="31"/>
      <c r="O32" s="20"/>
      <c r="P32" s="11"/>
      <c r="Q32" s="11"/>
      <c r="R32" s="11"/>
      <c r="S32" s="11"/>
      <c r="T32" s="11"/>
      <c r="U32" s="11"/>
      <c r="V32" s="11">
        <v>45885</v>
      </c>
      <c r="W32" s="11">
        <v>14115</v>
      </c>
      <c r="X32" s="11"/>
      <c r="Y32" s="11"/>
      <c r="Z32" s="11"/>
      <c r="AA32" s="11"/>
    </row>
    <row r="33" spans="1:27" ht="64.5">
      <c r="A33" s="48">
        <v>29</v>
      </c>
      <c r="B33" s="47" t="s">
        <v>397</v>
      </c>
      <c r="C33" s="48" t="s">
        <v>379</v>
      </c>
      <c r="D33" s="2" t="s">
        <v>395</v>
      </c>
      <c r="E33" s="47" t="s">
        <v>396</v>
      </c>
      <c r="F33" s="49">
        <v>150000</v>
      </c>
      <c r="G33" s="49">
        <f t="shared" si="0"/>
        <v>150000</v>
      </c>
      <c r="H33" s="49">
        <f t="shared" si="1"/>
        <v>150000</v>
      </c>
      <c r="I33" s="50">
        <f>F33-H33</f>
        <v>0</v>
      </c>
      <c r="J33" s="52">
        <v>1110731</v>
      </c>
      <c r="K33" s="27"/>
      <c r="L33" s="47"/>
      <c r="M33" s="45" t="s">
        <v>237</v>
      </c>
      <c r="N33" s="31"/>
      <c r="O33" s="20"/>
      <c r="P33" s="11"/>
      <c r="Q33" s="11"/>
      <c r="R33" s="11"/>
      <c r="S33" s="11"/>
      <c r="T33" s="11"/>
      <c r="U33" s="11"/>
      <c r="V33" s="11"/>
      <c r="W33" s="11">
        <v>150000</v>
      </c>
      <c r="X33" s="11"/>
      <c r="Y33" s="11"/>
      <c r="Z33" s="11"/>
      <c r="AA33" s="11"/>
    </row>
    <row r="34" spans="1:27" ht="210">
      <c r="A34" s="48">
        <v>30</v>
      </c>
      <c r="B34" s="47" t="s">
        <v>238</v>
      </c>
      <c r="C34" s="48" t="s">
        <v>234</v>
      </c>
      <c r="D34" s="2" t="s">
        <v>235</v>
      </c>
      <c r="E34" s="47" t="s">
        <v>236</v>
      </c>
      <c r="F34" s="49">
        <v>92634</v>
      </c>
      <c r="G34" s="49">
        <f t="shared" si="0"/>
        <v>49625</v>
      </c>
      <c r="H34" s="49">
        <f t="shared" si="1"/>
        <v>92634</v>
      </c>
      <c r="I34" s="50">
        <f t="shared" si="2"/>
        <v>0</v>
      </c>
      <c r="J34" s="52">
        <v>1110731</v>
      </c>
      <c r="K34" s="27">
        <v>44778</v>
      </c>
      <c r="L34" s="47"/>
      <c r="M34" s="45" t="s">
        <v>237</v>
      </c>
      <c r="N34" s="31"/>
      <c r="O34" s="20"/>
      <c r="P34" s="11"/>
      <c r="Q34" s="11"/>
      <c r="R34" s="11"/>
      <c r="S34" s="11">
        <v>3309</v>
      </c>
      <c r="T34" s="11">
        <v>13233</v>
      </c>
      <c r="U34" s="11">
        <v>16542</v>
      </c>
      <c r="V34" s="11">
        <v>9925</v>
      </c>
      <c r="W34" s="11">
        <v>49625</v>
      </c>
      <c r="X34" s="11"/>
      <c r="Y34" s="11"/>
      <c r="Z34" s="11"/>
      <c r="AA34" s="11"/>
    </row>
    <row r="35" spans="1:27" ht="113.25">
      <c r="A35" s="48">
        <v>31</v>
      </c>
      <c r="B35" s="47" t="s">
        <v>181</v>
      </c>
      <c r="C35" s="48" t="s">
        <v>270</v>
      </c>
      <c r="D35" s="2" t="s">
        <v>179</v>
      </c>
      <c r="E35" s="47" t="s">
        <v>180</v>
      </c>
      <c r="F35" s="49">
        <v>40000</v>
      </c>
      <c r="G35" s="49">
        <f t="shared" si="0"/>
        <v>0</v>
      </c>
      <c r="H35" s="49">
        <f t="shared" si="1"/>
        <v>0</v>
      </c>
      <c r="I35" s="50">
        <f>F35-H35</f>
        <v>40000</v>
      </c>
      <c r="J35" s="52">
        <v>1110731</v>
      </c>
      <c r="K35" s="27"/>
      <c r="L35" s="47"/>
      <c r="M35" s="45" t="s">
        <v>47</v>
      </c>
      <c r="N35" s="31"/>
      <c r="O35" s="20"/>
      <c r="P35" s="11"/>
      <c r="Q35" s="11"/>
      <c r="R35" s="11"/>
      <c r="S35" s="11"/>
      <c r="T35" s="11"/>
      <c r="U35" s="11"/>
      <c r="V35" s="11"/>
      <c r="W35" s="11"/>
      <c r="X35" s="11"/>
      <c r="Y35" s="11"/>
      <c r="Z35" s="11"/>
      <c r="AA35" s="11"/>
    </row>
    <row r="36" spans="1:27" ht="162">
      <c r="A36" s="48">
        <v>32</v>
      </c>
      <c r="B36" s="47" t="s">
        <v>156</v>
      </c>
      <c r="C36" s="48" t="s">
        <v>154</v>
      </c>
      <c r="D36" s="2" t="s">
        <v>155</v>
      </c>
      <c r="E36" s="47" t="s">
        <v>157</v>
      </c>
      <c r="F36" s="49">
        <v>246000</v>
      </c>
      <c r="G36" s="49">
        <f t="shared" si="0"/>
        <v>74846</v>
      </c>
      <c r="H36" s="49">
        <f t="shared" si="1"/>
        <v>246000</v>
      </c>
      <c r="I36" s="50">
        <f t="shared" si="2"/>
        <v>0</v>
      </c>
      <c r="J36" s="52">
        <v>1110731</v>
      </c>
      <c r="K36" s="27">
        <v>44778</v>
      </c>
      <c r="L36" s="47"/>
      <c r="M36" s="45" t="s">
        <v>46</v>
      </c>
      <c r="N36" s="31"/>
      <c r="O36" s="20"/>
      <c r="P36" s="11"/>
      <c r="Q36" s="11"/>
      <c r="R36" s="11">
        <v>72707</v>
      </c>
      <c r="S36" s="11">
        <v>49009</v>
      </c>
      <c r="T36" s="11">
        <v>5500</v>
      </c>
      <c r="U36" s="11">
        <v>21458</v>
      </c>
      <c r="V36" s="11">
        <v>22480</v>
      </c>
      <c r="W36" s="11">
        <v>74846</v>
      </c>
      <c r="X36" s="11"/>
      <c r="Y36" s="11"/>
      <c r="Z36" s="11"/>
      <c r="AA36" s="11"/>
    </row>
    <row r="37" spans="1:27" ht="64.5">
      <c r="A37" s="48">
        <v>33</v>
      </c>
      <c r="B37" s="47" t="s">
        <v>252</v>
      </c>
      <c r="C37" s="48" t="s">
        <v>154</v>
      </c>
      <c r="D37" s="2" t="s">
        <v>253</v>
      </c>
      <c r="E37" s="47" t="s">
        <v>251</v>
      </c>
      <c r="F37" s="49">
        <v>5000</v>
      </c>
      <c r="G37" s="49">
        <f t="shared" si="0"/>
        <v>5000</v>
      </c>
      <c r="H37" s="49">
        <f t="shared" si="1"/>
        <v>5000</v>
      </c>
      <c r="I37" s="50">
        <f t="shared" si="2"/>
        <v>0</v>
      </c>
      <c r="J37" s="52">
        <v>11107</v>
      </c>
      <c r="K37" s="27">
        <v>44782</v>
      </c>
      <c r="L37" s="47"/>
      <c r="M37" s="45" t="s">
        <v>46</v>
      </c>
      <c r="N37" s="31"/>
      <c r="O37" s="20"/>
      <c r="P37" s="11"/>
      <c r="Q37" s="11"/>
      <c r="R37" s="11"/>
      <c r="S37" s="11"/>
      <c r="T37" s="11"/>
      <c r="U37" s="11"/>
      <c r="V37" s="11"/>
      <c r="W37" s="11">
        <v>5000</v>
      </c>
      <c r="X37" s="11"/>
      <c r="Y37" s="11"/>
      <c r="Z37" s="11"/>
      <c r="AA37" s="11"/>
    </row>
    <row r="38" spans="1:27" ht="64.5">
      <c r="A38" s="48">
        <v>34</v>
      </c>
      <c r="B38" s="47" t="s">
        <v>225</v>
      </c>
      <c r="C38" s="48" t="s">
        <v>223</v>
      </c>
      <c r="D38" s="2" t="s">
        <v>226</v>
      </c>
      <c r="E38" s="47" t="s">
        <v>224</v>
      </c>
      <c r="F38" s="49">
        <v>1000</v>
      </c>
      <c r="G38" s="49">
        <f t="shared" si="0"/>
        <v>1000</v>
      </c>
      <c r="H38" s="49">
        <f t="shared" si="1"/>
        <v>1000</v>
      </c>
      <c r="I38" s="50">
        <f t="shared" si="2"/>
        <v>0</v>
      </c>
      <c r="J38" s="52">
        <v>11105</v>
      </c>
      <c r="K38" s="27">
        <v>44778</v>
      </c>
      <c r="L38" s="47"/>
      <c r="M38" s="45" t="s">
        <v>46</v>
      </c>
      <c r="N38" s="31"/>
      <c r="O38" s="20"/>
      <c r="P38" s="11"/>
      <c r="Q38" s="11"/>
      <c r="R38" s="11"/>
      <c r="S38" s="11"/>
      <c r="T38" s="11"/>
      <c r="U38" s="11"/>
      <c r="V38" s="11"/>
      <c r="W38" s="11">
        <v>1000</v>
      </c>
      <c r="X38" s="11"/>
      <c r="Y38" s="11"/>
      <c r="Z38" s="11"/>
      <c r="AA38" s="11"/>
    </row>
    <row r="39" spans="1:27" ht="48">
      <c r="A39" s="48">
        <v>35</v>
      </c>
      <c r="B39" s="47"/>
      <c r="C39" s="48" t="s">
        <v>223</v>
      </c>
      <c r="D39" s="2" t="s">
        <v>233</v>
      </c>
      <c r="E39" s="47" t="s">
        <v>232</v>
      </c>
      <c r="F39" s="49">
        <v>50000</v>
      </c>
      <c r="G39" s="49">
        <f t="shared" si="0"/>
        <v>0</v>
      </c>
      <c r="H39" s="49">
        <f t="shared" si="1"/>
        <v>50000</v>
      </c>
      <c r="I39" s="50">
        <f t="shared" si="2"/>
        <v>0</v>
      </c>
      <c r="J39" s="52"/>
      <c r="K39" s="27">
        <v>44728</v>
      </c>
      <c r="L39" s="47"/>
      <c r="M39" s="45" t="s">
        <v>231</v>
      </c>
      <c r="N39" s="31"/>
      <c r="O39" s="20"/>
      <c r="P39" s="11"/>
      <c r="Q39" s="11"/>
      <c r="R39" s="11"/>
      <c r="S39" s="11"/>
      <c r="T39" s="11"/>
      <c r="U39" s="11">
        <v>50000</v>
      </c>
      <c r="V39" s="11"/>
      <c r="W39" s="11"/>
      <c r="X39" s="11"/>
      <c r="Y39" s="11"/>
      <c r="Z39" s="11"/>
      <c r="AA39" s="11"/>
    </row>
    <row r="40" spans="1:27" ht="64.5">
      <c r="A40" s="48">
        <v>36</v>
      </c>
      <c r="B40" s="47" t="s">
        <v>265</v>
      </c>
      <c r="C40" s="48" t="s">
        <v>262</v>
      </c>
      <c r="D40" s="2" t="s">
        <v>263</v>
      </c>
      <c r="E40" s="47" t="s">
        <v>264</v>
      </c>
      <c r="F40" s="49">
        <v>10000</v>
      </c>
      <c r="G40" s="49">
        <f t="shared" si="0"/>
        <v>0</v>
      </c>
      <c r="H40" s="49">
        <f t="shared" si="1"/>
        <v>0</v>
      </c>
      <c r="I40" s="50">
        <f t="shared" si="2"/>
        <v>10000</v>
      </c>
      <c r="J40" s="52">
        <v>11112</v>
      </c>
      <c r="K40" s="27"/>
      <c r="L40" s="47"/>
      <c r="M40" s="45" t="s">
        <v>57</v>
      </c>
      <c r="N40" s="31"/>
      <c r="O40" s="20"/>
      <c r="P40" s="11"/>
      <c r="Q40" s="11"/>
      <c r="R40" s="11"/>
      <c r="S40" s="11"/>
      <c r="T40" s="11"/>
      <c r="U40" s="11"/>
      <c r="V40" s="11"/>
      <c r="W40" s="11"/>
      <c r="X40" s="11"/>
      <c r="Y40" s="11"/>
      <c r="Z40" s="11"/>
      <c r="AA40" s="11"/>
    </row>
    <row r="41" spans="1:27" ht="113.25">
      <c r="A41" s="48">
        <v>37</v>
      </c>
      <c r="B41" s="47" t="s">
        <v>352</v>
      </c>
      <c r="C41" s="48" t="s">
        <v>349</v>
      </c>
      <c r="D41" s="2" t="s">
        <v>350</v>
      </c>
      <c r="E41" s="47" t="s">
        <v>351</v>
      </c>
      <c r="F41" s="49">
        <v>100000</v>
      </c>
      <c r="G41" s="49">
        <f t="shared" si="0"/>
        <v>0</v>
      </c>
      <c r="H41" s="49">
        <f t="shared" si="1"/>
        <v>0</v>
      </c>
      <c r="I41" s="50">
        <f>F41-H41</f>
        <v>100000</v>
      </c>
      <c r="J41" s="52">
        <v>11112</v>
      </c>
      <c r="K41" s="27"/>
      <c r="L41" s="47"/>
      <c r="M41" s="45" t="s">
        <v>44</v>
      </c>
      <c r="N41" s="31"/>
      <c r="O41" s="20"/>
      <c r="P41" s="11"/>
      <c r="Q41" s="11"/>
      <c r="R41" s="11"/>
      <c r="S41" s="11"/>
      <c r="T41" s="11"/>
      <c r="U41" s="11"/>
      <c r="V41" s="11"/>
      <c r="W41" s="11"/>
      <c r="X41" s="11"/>
      <c r="Y41" s="11"/>
      <c r="Z41" s="11"/>
      <c r="AA41" s="11"/>
    </row>
    <row r="42" spans="1:27" ht="145.5">
      <c r="A42" s="48">
        <v>38</v>
      </c>
      <c r="B42" s="47" t="s">
        <v>357</v>
      </c>
      <c r="C42" s="48" t="s">
        <v>353</v>
      </c>
      <c r="D42" s="2" t="s">
        <v>356</v>
      </c>
      <c r="E42" s="47" t="s">
        <v>354</v>
      </c>
      <c r="F42" s="49">
        <v>98500</v>
      </c>
      <c r="G42" s="49">
        <f t="shared" si="0"/>
        <v>0</v>
      </c>
      <c r="H42" s="49">
        <f t="shared" si="1"/>
        <v>98500</v>
      </c>
      <c r="I42" s="50">
        <f>F42-H42</f>
        <v>0</v>
      </c>
      <c r="J42" s="52">
        <v>1110731</v>
      </c>
      <c r="K42" s="27"/>
      <c r="L42" s="47"/>
      <c r="M42" s="45" t="s">
        <v>355</v>
      </c>
      <c r="N42" s="31"/>
      <c r="O42" s="20"/>
      <c r="P42" s="11"/>
      <c r="Q42" s="11"/>
      <c r="R42" s="11"/>
      <c r="S42" s="11"/>
      <c r="T42" s="11"/>
      <c r="U42" s="11"/>
      <c r="V42" s="11">
        <v>98500</v>
      </c>
      <c r="W42" s="11"/>
      <c r="X42" s="11"/>
      <c r="Y42" s="11"/>
      <c r="Z42" s="11"/>
      <c r="AA42" s="11"/>
    </row>
    <row r="43" spans="1:39" ht="48">
      <c r="A43" s="48">
        <v>39</v>
      </c>
      <c r="B43" s="47" t="s">
        <v>312</v>
      </c>
      <c r="C43" s="48" t="s">
        <v>306</v>
      </c>
      <c r="D43" s="2" t="s">
        <v>308</v>
      </c>
      <c r="E43" s="47" t="s">
        <v>310</v>
      </c>
      <c r="F43" s="49">
        <f>SUM(AB43:AM43)</f>
        <v>15000</v>
      </c>
      <c r="G43" s="49">
        <f t="shared" si="0"/>
        <v>0</v>
      </c>
      <c r="H43" s="49">
        <f t="shared" si="1"/>
        <v>15000</v>
      </c>
      <c r="I43" s="50">
        <f>F43-H43</f>
        <v>0</v>
      </c>
      <c r="J43" s="13">
        <v>11112</v>
      </c>
      <c r="K43" s="27"/>
      <c r="L43" s="47"/>
      <c r="M43" s="45" t="s">
        <v>48</v>
      </c>
      <c r="N43" s="31"/>
      <c r="O43" s="20"/>
      <c r="P43" s="11"/>
      <c r="Q43" s="11"/>
      <c r="R43" s="11"/>
      <c r="S43" s="11"/>
      <c r="T43" s="11"/>
      <c r="U43" s="11"/>
      <c r="V43" s="11">
        <v>15000</v>
      </c>
      <c r="W43" s="11"/>
      <c r="X43" s="11"/>
      <c r="Y43" s="11"/>
      <c r="Z43" s="11"/>
      <c r="AA43" s="11"/>
      <c r="AB43" s="44"/>
      <c r="AC43" s="44"/>
      <c r="AD43" s="44"/>
      <c r="AE43" s="44"/>
      <c r="AF43" s="44"/>
      <c r="AG43" s="44"/>
      <c r="AH43" s="44">
        <v>15000</v>
      </c>
      <c r="AI43" s="44"/>
      <c r="AJ43" s="44"/>
      <c r="AK43" s="44"/>
      <c r="AL43" s="44"/>
      <c r="AM43" s="44"/>
    </row>
    <row r="44" spans="1:39" ht="48">
      <c r="A44" s="48">
        <v>40</v>
      </c>
      <c r="B44" s="47" t="s">
        <v>98</v>
      </c>
      <c r="C44" s="48" t="s">
        <v>97</v>
      </c>
      <c r="D44" s="2" t="s">
        <v>99</v>
      </c>
      <c r="E44" s="47" t="s">
        <v>374</v>
      </c>
      <c r="F44" s="49">
        <f>SUM(AB44:AM44)</f>
        <v>2421642</v>
      </c>
      <c r="G44" s="49">
        <f t="shared" si="0"/>
        <v>274639</v>
      </c>
      <c r="H44" s="49">
        <f t="shared" si="1"/>
        <v>2356488</v>
      </c>
      <c r="I44" s="50">
        <f t="shared" si="2"/>
        <v>65154</v>
      </c>
      <c r="J44" s="13">
        <v>11112</v>
      </c>
      <c r="K44" s="27"/>
      <c r="L44" s="23"/>
      <c r="M44" s="45" t="s">
        <v>48</v>
      </c>
      <c r="N44" s="9"/>
      <c r="O44" s="20"/>
      <c r="P44" s="11">
        <v>553151</v>
      </c>
      <c r="Q44" s="11">
        <v>257436</v>
      </c>
      <c r="R44" s="11">
        <v>257436</v>
      </c>
      <c r="S44" s="11">
        <v>257436</v>
      </c>
      <c r="T44" s="11">
        <v>258202</v>
      </c>
      <c r="U44" s="11">
        <v>223549</v>
      </c>
      <c r="V44" s="11">
        <v>274639</v>
      </c>
      <c r="W44" s="11">
        <v>274639</v>
      </c>
      <c r="X44" s="11"/>
      <c r="Y44" s="11"/>
      <c r="Z44" s="11"/>
      <c r="AA44" s="11"/>
      <c r="AB44" s="44">
        <v>295715</v>
      </c>
      <c r="AC44" s="44">
        <v>295715</v>
      </c>
      <c r="AD44" s="44">
        <v>257436</v>
      </c>
      <c r="AE44" s="44">
        <v>257436</v>
      </c>
      <c r="AF44" s="44">
        <v>257436</v>
      </c>
      <c r="AG44" s="44">
        <v>257436</v>
      </c>
      <c r="AH44" s="44">
        <v>275289</v>
      </c>
      <c r="AI44" s="44">
        <v>262585</v>
      </c>
      <c r="AJ44" s="44">
        <v>262594</v>
      </c>
      <c r="AK44" s="44"/>
      <c r="AL44" s="44"/>
      <c r="AM44" s="44"/>
    </row>
    <row r="45" spans="1:39" ht="48">
      <c r="A45" s="48">
        <v>41</v>
      </c>
      <c r="B45" s="47" t="s">
        <v>311</v>
      </c>
      <c r="C45" s="48" t="s">
        <v>307</v>
      </c>
      <c r="D45" s="2" t="s">
        <v>309</v>
      </c>
      <c r="E45" s="47" t="s">
        <v>310</v>
      </c>
      <c r="F45" s="49">
        <f>SUM(AB45:AM45)</f>
        <v>62296</v>
      </c>
      <c r="G45" s="49">
        <f t="shared" si="0"/>
        <v>0</v>
      </c>
      <c r="H45" s="49">
        <f t="shared" si="1"/>
        <v>62296</v>
      </c>
      <c r="I45" s="50">
        <f>F45-H45</f>
        <v>0</v>
      </c>
      <c r="J45" s="13">
        <v>11112</v>
      </c>
      <c r="K45" s="27"/>
      <c r="L45" s="23"/>
      <c r="M45" s="45" t="s">
        <v>48</v>
      </c>
      <c r="N45" s="9"/>
      <c r="O45" s="20"/>
      <c r="P45" s="11"/>
      <c r="Q45" s="11"/>
      <c r="R45" s="11"/>
      <c r="S45" s="11"/>
      <c r="T45" s="11"/>
      <c r="U45" s="11"/>
      <c r="V45" s="11">
        <v>62296</v>
      </c>
      <c r="W45" s="11"/>
      <c r="X45" s="11"/>
      <c r="Y45" s="11"/>
      <c r="Z45" s="11"/>
      <c r="AA45" s="11"/>
      <c r="AB45" s="44"/>
      <c r="AC45" s="44"/>
      <c r="AD45" s="44"/>
      <c r="AE45" s="44"/>
      <c r="AF45" s="44"/>
      <c r="AG45" s="44"/>
      <c r="AH45" s="44">
        <v>62296</v>
      </c>
      <c r="AI45" s="44"/>
      <c r="AJ45" s="44"/>
      <c r="AK45" s="44"/>
      <c r="AL45" s="44"/>
      <c r="AM45" s="44"/>
    </row>
    <row r="46" spans="1:39" ht="48">
      <c r="A46" s="48">
        <v>42</v>
      </c>
      <c r="B46" s="47" t="s">
        <v>120</v>
      </c>
      <c r="C46" s="48" t="s">
        <v>117</v>
      </c>
      <c r="D46" s="2" t="s">
        <v>118</v>
      </c>
      <c r="E46" s="47" t="s">
        <v>215</v>
      </c>
      <c r="F46" s="49">
        <f>SUM(AB46:AM46)</f>
        <v>339100</v>
      </c>
      <c r="G46" s="49">
        <f t="shared" si="0"/>
        <v>0</v>
      </c>
      <c r="H46" s="49">
        <f t="shared" si="1"/>
        <v>208100</v>
      </c>
      <c r="I46" s="50">
        <f t="shared" si="2"/>
        <v>131000</v>
      </c>
      <c r="J46" s="13">
        <v>11112</v>
      </c>
      <c r="K46" s="27"/>
      <c r="L46" s="23"/>
      <c r="M46" s="45" t="s">
        <v>48</v>
      </c>
      <c r="N46" s="9"/>
      <c r="O46" s="20"/>
      <c r="P46" s="11"/>
      <c r="Q46" s="11"/>
      <c r="R46" s="11">
        <v>200000</v>
      </c>
      <c r="S46" s="11">
        <v>8100</v>
      </c>
      <c r="T46" s="11"/>
      <c r="U46" s="11"/>
      <c r="V46" s="11"/>
      <c r="W46" s="11"/>
      <c r="X46" s="11"/>
      <c r="Y46" s="11"/>
      <c r="Z46" s="11"/>
      <c r="AA46" s="11"/>
      <c r="AB46" s="44"/>
      <c r="AC46" s="44">
        <v>200000</v>
      </c>
      <c r="AD46" s="44"/>
      <c r="AE46" s="44"/>
      <c r="AF46" s="44">
        <v>20000</v>
      </c>
      <c r="AG46" s="44"/>
      <c r="AH46" s="44"/>
      <c r="AI46" s="44"/>
      <c r="AJ46" s="44">
        <v>119100</v>
      </c>
      <c r="AK46" s="44"/>
      <c r="AL46" s="44"/>
      <c r="AM46" s="44"/>
    </row>
    <row r="47" spans="1:39" ht="96.75">
      <c r="A47" s="48">
        <v>43</v>
      </c>
      <c r="B47" s="47" t="s">
        <v>373</v>
      </c>
      <c r="C47" s="48" t="s">
        <v>370</v>
      </c>
      <c r="D47" s="2" t="s">
        <v>371</v>
      </c>
      <c r="E47" s="47" t="s">
        <v>372</v>
      </c>
      <c r="F47" s="49">
        <v>184926</v>
      </c>
      <c r="G47" s="49">
        <f t="shared" si="0"/>
        <v>0</v>
      </c>
      <c r="H47" s="49">
        <f t="shared" si="1"/>
        <v>184926</v>
      </c>
      <c r="I47" s="50">
        <f>F47-H47</f>
        <v>0</v>
      </c>
      <c r="J47" s="13"/>
      <c r="K47" s="27"/>
      <c r="L47" s="23"/>
      <c r="M47" s="45" t="s">
        <v>192</v>
      </c>
      <c r="N47" s="9"/>
      <c r="O47" s="20"/>
      <c r="P47" s="11"/>
      <c r="Q47" s="11"/>
      <c r="R47" s="11"/>
      <c r="S47" s="11"/>
      <c r="T47" s="11"/>
      <c r="U47" s="11"/>
      <c r="V47" s="11">
        <v>184926</v>
      </c>
      <c r="W47" s="11"/>
      <c r="X47" s="11"/>
      <c r="Y47" s="11"/>
      <c r="Z47" s="11"/>
      <c r="AA47" s="11"/>
      <c r="AB47" s="44"/>
      <c r="AC47" s="44"/>
      <c r="AD47" s="44"/>
      <c r="AE47" s="44"/>
      <c r="AF47" s="44"/>
      <c r="AG47" s="44"/>
      <c r="AH47" s="44"/>
      <c r="AI47" s="44"/>
      <c r="AJ47" s="44"/>
      <c r="AK47" s="44"/>
      <c r="AL47" s="44"/>
      <c r="AM47" s="44"/>
    </row>
    <row r="48" spans="1:39" ht="64.5">
      <c r="A48" s="48">
        <v>44</v>
      </c>
      <c r="B48" s="47" t="s">
        <v>194</v>
      </c>
      <c r="C48" s="48" t="s">
        <v>190</v>
      </c>
      <c r="D48" s="2" t="s">
        <v>191</v>
      </c>
      <c r="E48" s="47" t="s">
        <v>193</v>
      </c>
      <c r="F48" s="49">
        <v>158816</v>
      </c>
      <c r="G48" s="49">
        <f t="shared" si="0"/>
        <v>16848</v>
      </c>
      <c r="H48" s="49">
        <f t="shared" si="1"/>
        <v>66848</v>
      </c>
      <c r="I48" s="50">
        <f t="shared" si="2"/>
        <v>91968</v>
      </c>
      <c r="J48" s="13">
        <v>11112</v>
      </c>
      <c r="K48" s="27"/>
      <c r="L48" s="23"/>
      <c r="M48" s="45" t="s">
        <v>192</v>
      </c>
      <c r="N48" s="9"/>
      <c r="O48" s="20"/>
      <c r="P48" s="11"/>
      <c r="Q48" s="11"/>
      <c r="R48" s="11"/>
      <c r="S48" s="11"/>
      <c r="T48" s="11"/>
      <c r="U48" s="11">
        <v>25000</v>
      </c>
      <c r="V48" s="11">
        <v>25000</v>
      </c>
      <c r="W48" s="11">
        <v>16848</v>
      </c>
      <c r="X48" s="11"/>
      <c r="Y48" s="11"/>
      <c r="Z48" s="11"/>
      <c r="AA48" s="11"/>
      <c r="AB48" s="44"/>
      <c r="AC48" s="44"/>
      <c r="AD48" s="44"/>
      <c r="AE48" s="44"/>
      <c r="AF48" s="44"/>
      <c r="AG48" s="44"/>
      <c r="AH48" s="44"/>
      <c r="AI48" s="44"/>
      <c r="AJ48" s="44"/>
      <c r="AK48" s="44"/>
      <c r="AL48" s="44"/>
      <c r="AM48" s="44"/>
    </row>
    <row r="49" spans="1:39" ht="96.75">
      <c r="A49" s="48">
        <v>45</v>
      </c>
      <c r="B49" s="47" t="s">
        <v>245</v>
      </c>
      <c r="C49" s="48" t="s">
        <v>242</v>
      </c>
      <c r="D49" s="2" t="s">
        <v>243</v>
      </c>
      <c r="E49" s="47" t="s">
        <v>244</v>
      </c>
      <c r="F49" s="49">
        <v>20000</v>
      </c>
      <c r="G49" s="49">
        <f t="shared" si="0"/>
        <v>20000</v>
      </c>
      <c r="H49" s="49">
        <f t="shared" si="1"/>
        <v>20000</v>
      </c>
      <c r="I49" s="50">
        <f t="shared" si="2"/>
        <v>0</v>
      </c>
      <c r="J49" s="13"/>
      <c r="K49" s="27"/>
      <c r="L49" s="23"/>
      <c r="M49" s="45" t="s">
        <v>48</v>
      </c>
      <c r="N49" s="9"/>
      <c r="O49" s="20"/>
      <c r="P49" s="11"/>
      <c r="Q49" s="11"/>
      <c r="R49" s="11"/>
      <c r="S49" s="11"/>
      <c r="T49" s="11"/>
      <c r="U49" s="11"/>
      <c r="V49" s="11"/>
      <c r="W49" s="11">
        <v>20000</v>
      </c>
      <c r="X49" s="11"/>
      <c r="Y49" s="11"/>
      <c r="Z49" s="11"/>
      <c r="AA49" s="11"/>
      <c r="AB49" s="44"/>
      <c r="AC49" s="44"/>
      <c r="AD49" s="44"/>
      <c r="AE49" s="44"/>
      <c r="AF49" s="44"/>
      <c r="AG49" s="44"/>
      <c r="AH49" s="44"/>
      <c r="AI49" s="44"/>
      <c r="AJ49" s="44"/>
      <c r="AK49" s="44"/>
      <c r="AL49" s="44"/>
      <c r="AM49" s="44"/>
    </row>
    <row r="50" spans="1:39" ht="96.75">
      <c r="A50" s="48">
        <v>46</v>
      </c>
      <c r="B50" s="47" t="s">
        <v>300</v>
      </c>
      <c r="C50" s="48" t="s">
        <v>297</v>
      </c>
      <c r="D50" s="2" t="s">
        <v>298</v>
      </c>
      <c r="E50" s="47" t="s">
        <v>299</v>
      </c>
      <c r="F50" s="49">
        <v>283000</v>
      </c>
      <c r="G50" s="49">
        <f t="shared" si="0"/>
        <v>0</v>
      </c>
      <c r="H50" s="49">
        <f t="shared" si="1"/>
        <v>283000</v>
      </c>
      <c r="I50" s="50">
        <f>F50-H50</f>
        <v>0</v>
      </c>
      <c r="J50" s="13"/>
      <c r="K50" s="27"/>
      <c r="L50" s="23"/>
      <c r="M50" s="45" t="s">
        <v>43</v>
      </c>
      <c r="N50" s="9"/>
      <c r="O50" s="20"/>
      <c r="P50" s="11"/>
      <c r="Q50" s="11"/>
      <c r="R50" s="11"/>
      <c r="S50" s="11"/>
      <c r="T50" s="11">
        <v>283000</v>
      </c>
      <c r="U50" s="11"/>
      <c r="V50" s="11"/>
      <c r="W50" s="11"/>
      <c r="X50" s="11"/>
      <c r="Y50" s="11"/>
      <c r="Z50" s="11"/>
      <c r="AA50" s="11"/>
      <c r="AB50" s="44"/>
      <c r="AC50" s="44"/>
      <c r="AD50" s="44"/>
      <c r="AE50" s="44"/>
      <c r="AF50" s="44"/>
      <c r="AG50" s="44"/>
      <c r="AH50" s="44"/>
      <c r="AI50" s="44"/>
      <c r="AJ50" s="44"/>
      <c r="AK50" s="44"/>
      <c r="AL50" s="44"/>
      <c r="AM50" s="44"/>
    </row>
    <row r="51" spans="1:39" ht="96.75">
      <c r="A51" s="48">
        <v>47</v>
      </c>
      <c r="B51" s="58" t="s">
        <v>221</v>
      </c>
      <c r="C51" s="48" t="s">
        <v>220</v>
      </c>
      <c r="D51" s="2" t="s">
        <v>222</v>
      </c>
      <c r="E51" s="47" t="s">
        <v>219</v>
      </c>
      <c r="F51" s="49">
        <f>46410+18550</f>
        <v>64960</v>
      </c>
      <c r="G51" s="49">
        <f t="shared" si="0"/>
        <v>0</v>
      </c>
      <c r="H51" s="49">
        <f t="shared" si="1"/>
        <v>64960</v>
      </c>
      <c r="I51" s="50">
        <f t="shared" si="2"/>
        <v>0</v>
      </c>
      <c r="J51" s="13">
        <v>1110430</v>
      </c>
      <c r="K51" s="27">
        <v>44711</v>
      </c>
      <c r="L51" s="23"/>
      <c r="M51" s="45" t="s">
        <v>43</v>
      </c>
      <c r="N51" s="9"/>
      <c r="O51" s="20"/>
      <c r="P51" s="11"/>
      <c r="Q51" s="11"/>
      <c r="R51" s="11"/>
      <c r="S51" s="11">
        <v>5950</v>
      </c>
      <c r="T51" s="11">
        <v>59010</v>
      </c>
      <c r="U51" s="11"/>
      <c r="V51" s="11"/>
      <c r="W51" s="11"/>
      <c r="X51" s="11"/>
      <c r="Y51" s="11"/>
      <c r="Z51" s="11"/>
      <c r="AA51" s="11"/>
      <c r="AB51" s="44"/>
      <c r="AC51" s="44"/>
      <c r="AD51" s="44"/>
      <c r="AE51" s="44"/>
      <c r="AF51" s="44"/>
      <c r="AG51" s="44"/>
      <c r="AH51" s="44"/>
      <c r="AI51" s="44"/>
      <c r="AJ51" s="44"/>
      <c r="AK51" s="44"/>
      <c r="AL51" s="44"/>
      <c r="AM51" s="44"/>
    </row>
    <row r="52" spans="1:39" ht="96.75">
      <c r="A52" s="48">
        <v>48</v>
      </c>
      <c r="B52" s="47" t="s">
        <v>201</v>
      </c>
      <c r="C52" s="48" t="s">
        <v>198</v>
      </c>
      <c r="D52" s="2" t="s">
        <v>199</v>
      </c>
      <c r="E52" s="47" t="s">
        <v>200</v>
      </c>
      <c r="F52" s="49">
        <v>85234</v>
      </c>
      <c r="G52" s="49">
        <f t="shared" si="0"/>
        <v>0</v>
      </c>
      <c r="H52" s="49">
        <f t="shared" si="1"/>
        <v>85234</v>
      </c>
      <c r="I52" s="50">
        <f t="shared" si="2"/>
        <v>0</v>
      </c>
      <c r="J52" s="13">
        <v>1110430</v>
      </c>
      <c r="K52" s="27">
        <v>44679</v>
      </c>
      <c r="L52" s="23"/>
      <c r="M52" s="45" t="s">
        <v>43</v>
      </c>
      <c r="N52" s="9"/>
      <c r="O52" s="20"/>
      <c r="P52" s="11"/>
      <c r="Q52" s="11"/>
      <c r="R52" s="11">
        <v>13600</v>
      </c>
      <c r="S52" s="11"/>
      <c r="T52" s="11">
        <v>71634</v>
      </c>
      <c r="U52" s="11"/>
      <c r="V52" s="11"/>
      <c r="W52" s="11"/>
      <c r="X52" s="11"/>
      <c r="Y52" s="11"/>
      <c r="Z52" s="11"/>
      <c r="AA52" s="11"/>
      <c r="AB52" s="44"/>
      <c r="AC52" s="44"/>
      <c r="AD52" s="44"/>
      <c r="AE52" s="44"/>
      <c r="AF52" s="44"/>
      <c r="AG52" s="44"/>
      <c r="AH52" s="44"/>
      <c r="AI52" s="44"/>
      <c r="AJ52" s="44"/>
      <c r="AK52" s="44"/>
      <c r="AL52" s="44"/>
      <c r="AM52" s="44"/>
    </row>
    <row r="53" spans="1:39" ht="113.25">
      <c r="A53" s="48">
        <v>49</v>
      </c>
      <c r="B53" s="58" t="s">
        <v>328</v>
      </c>
      <c r="C53" s="48" t="s">
        <v>325</v>
      </c>
      <c r="D53" s="2" t="s">
        <v>326</v>
      </c>
      <c r="E53" s="47" t="s">
        <v>327</v>
      </c>
      <c r="F53" s="49">
        <v>2800</v>
      </c>
      <c r="G53" s="49">
        <f t="shared" si="0"/>
        <v>0</v>
      </c>
      <c r="H53" s="49">
        <f t="shared" si="1"/>
        <v>2800</v>
      </c>
      <c r="I53" s="50">
        <f>F53-H53</f>
        <v>0</v>
      </c>
      <c r="J53" s="13">
        <v>1110630</v>
      </c>
      <c r="K53" s="27"/>
      <c r="L53" s="23"/>
      <c r="M53" s="45" t="s">
        <v>43</v>
      </c>
      <c r="N53" s="9"/>
      <c r="O53" s="20"/>
      <c r="P53" s="11"/>
      <c r="Q53" s="11"/>
      <c r="R53" s="11"/>
      <c r="S53" s="11"/>
      <c r="T53" s="11"/>
      <c r="U53" s="11">
        <v>2800</v>
      </c>
      <c r="V53" s="11"/>
      <c r="W53" s="11"/>
      <c r="X53" s="11"/>
      <c r="Y53" s="11"/>
      <c r="Z53" s="11"/>
      <c r="AA53" s="11"/>
      <c r="AB53" s="44"/>
      <c r="AC53" s="44"/>
      <c r="AD53" s="44"/>
      <c r="AE53" s="44"/>
      <c r="AF53" s="44"/>
      <c r="AG53" s="44"/>
      <c r="AH53" s="44"/>
      <c r="AI53" s="44"/>
      <c r="AJ53" s="44"/>
      <c r="AK53" s="44"/>
      <c r="AL53" s="44"/>
      <c r="AM53" s="44"/>
    </row>
    <row r="54" spans="1:39" ht="96.75">
      <c r="A54" s="48">
        <v>50</v>
      </c>
      <c r="B54" s="47" t="s">
        <v>369</v>
      </c>
      <c r="C54" s="48" t="s">
        <v>366</v>
      </c>
      <c r="D54" s="2" t="s">
        <v>367</v>
      </c>
      <c r="E54" s="47" t="s">
        <v>368</v>
      </c>
      <c r="F54" s="49">
        <v>5200</v>
      </c>
      <c r="G54" s="49">
        <f t="shared" si="0"/>
        <v>5200</v>
      </c>
      <c r="H54" s="49">
        <f t="shared" si="1"/>
        <v>5200</v>
      </c>
      <c r="I54" s="50">
        <f>F54-H54</f>
        <v>0</v>
      </c>
      <c r="J54" s="13">
        <v>11106</v>
      </c>
      <c r="K54" s="27"/>
      <c r="L54" s="23"/>
      <c r="M54" s="45" t="s">
        <v>43</v>
      </c>
      <c r="N54" s="9"/>
      <c r="O54" s="20"/>
      <c r="P54" s="11"/>
      <c r="Q54" s="11"/>
      <c r="R54" s="11"/>
      <c r="S54" s="11"/>
      <c r="T54" s="11"/>
      <c r="U54" s="11"/>
      <c r="V54" s="11"/>
      <c r="W54" s="11">
        <v>5200</v>
      </c>
      <c r="X54" s="11"/>
      <c r="Y54" s="11"/>
      <c r="Z54" s="11"/>
      <c r="AA54" s="11"/>
      <c r="AB54" s="44"/>
      <c r="AC54" s="44"/>
      <c r="AD54" s="44"/>
      <c r="AE54" s="44"/>
      <c r="AF54" s="44"/>
      <c r="AG54" s="44"/>
      <c r="AH54" s="44"/>
      <c r="AI54" s="44"/>
      <c r="AJ54" s="44"/>
      <c r="AK54" s="44"/>
      <c r="AL54" s="44"/>
      <c r="AM54" s="44"/>
    </row>
    <row r="55" spans="1:39" ht="145.5">
      <c r="A55" s="48">
        <v>51</v>
      </c>
      <c r="B55" s="47" t="s">
        <v>269</v>
      </c>
      <c r="C55" s="48" t="s">
        <v>266</v>
      </c>
      <c r="D55" s="2" t="s">
        <v>267</v>
      </c>
      <c r="E55" s="47" t="s">
        <v>268</v>
      </c>
      <c r="F55" s="49">
        <v>40000</v>
      </c>
      <c r="G55" s="49">
        <f t="shared" si="0"/>
        <v>0</v>
      </c>
      <c r="H55" s="49">
        <f t="shared" si="1"/>
        <v>40000</v>
      </c>
      <c r="I55" s="50">
        <f t="shared" si="2"/>
        <v>0</v>
      </c>
      <c r="J55" s="13"/>
      <c r="K55" s="27">
        <v>44683</v>
      </c>
      <c r="L55" s="23"/>
      <c r="M55" s="45" t="s">
        <v>43</v>
      </c>
      <c r="N55" s="9"/>
      <c r="O55" s="20"/>
      <c r="P55" s="11"/>
      <c r="Q55" s="11"/>
      <c r="R55" s="11"/>
      <c r="S55" s="11"/>
      <c r="T55" s="11">
        <v>40000</v>
      </c>
      <c r="U55" s="11"/>
      <c r="V55" s="11"/>
      <c r="W55" s="11"/>
      <c r="X55" s="11"/>
      <c r="Y55" s="11"/>
      <c r="Z55" s="11"/>
      <c r="AA55" s="11"/>
      <c r="AB55" s="44"/>
      <c r="AC55" s="44"/>
      <c r="AD55" s="44"/>
      <c r="AE55" s="44"/>
      <c r="AF55" s="44"/>
      <c r="AG55" s="44"/>
      <c r="AH55" s="44"/>
      <c r="AI55" s="44"/>
      <c r="AJ55" s="44"/>
      <c r="AK55" s="44"/>
      <c r="AL55" s="44"/>
      <c r="AM55" s="44"/>
    </row>
    <row r="56" spans="1:39" ht="162">
      <c r="A56" s="48">
        <v>52</v>
      </c>
      <c r="B56" s="47" t="s">
        <v>315</v>
      </c>
      <c r="C56" s="48" t="s">
        <v>313</v>
      </c>
      <c r="D56" s="2" t="s">
        <v>316</v>
      </c>
      <c r="E56" s="47" t="s">
        <v>314</v>
      </c>
      <c r="F56" s="49">
        <v>18900</v>
      </c>
      <c r="G56" s="49">
        <f t="shared" si="0"/>
        <v>0</v>
      </c>
      <c r="H56" s="49">
        <f t="shared" si="1"/>
        <v>0</v>
      </c>
      <c r="I56" s="50">
        <f>F56-H56</f>
        <v>18900</v>
      </c>
      <c r="J56" s="13">
        <v>11112</v>
      </c>
      <c r="K56" s="27"/>
      <c r="L56" s="23"/>
      <c r="M56" s="45" t="s">
        <v>57</v>
      </c>
      <c r="N56" s="9"/>
      <c r="O56" s="20"/>
      <c r="P56" s="11"/>
      <c r="Q56" s="11"/>
      <c r="R56" s="11"/>
      <c r="S56" s="11"/>
      <c r="T56" s="11"/>
      <c r="U56" s="11"/>
      <c r="V56" s="11"/>
      <c r="W56" s="11"/>
      <c r="X56" s="11"/>
      <c r="Y56" s="11"/>
      <c r="Z56" s="11"/>
      <c r="AA56" s="11"/>
      <c r="AB56" s="44"/>
      <c r="AC56" s="44"/>
      <c r="AD56" s="44"/>
      <c r="AE56" s="44"/>
      <c r="AF56" s="44"/>
      <c r="AG56" s="44"/>
      <c r="AH56" s="44"/>
      <c r="AI56" s="44"/>
      <c r="AJ56" s="44"/>
      <c r="AK56" s="44"/>
      <c r="AL56" s="44"/>
      <c r="AM56" s="44"/>
    </row>
    <row r="57" spans="1:39" ht="96.75">
      <c r="A57" s="48">
        <v>53</v>
      </c>
      <c r="B57" s="47" t="s">
        <v>401</v>
      </c>
      <c r="C57" s="48" t="s">
        <v>398</v>
      </c>
      <c r="D57" s="2" t="s">
        <v>400</v>
      </c>
      <c r="E57" s="47" t="s">
        <v>399</v>
      </c>
      <c r="F57" s="49">
        <v>13600</v>
      </c>
      <c r="G57" s="49">
        <f t="shared" si="0"/>
        <v>0</v>
      </c>
      <c r="H57" s="49">
        <f t="shared" si="1"/>
        <v>0</v>
      </c>
      <c r="I57" s="50">
        <f>F57-H57</f>
        <v>13600</v>
      </c>
      <c r="J57" s="13">
        <v>11110</v>
      </c>
      <c r="K57" s="27"/>
      <c r="L57" s="23"/>
      <c r="M57" s="45" t="s">
        <v>142</v>
      </c>
      <c r="N57" s="9"/>
      <c r="O57" s="20"/>
      <c r="P57" s="11"/>
      <c r="Q57" s="11"/>
      <c r="R57" s="11"/>
      <c r="S57" s="11"/>
      <c r="T57" s="11"/>
      <c r="U57" s="11"/>
      <c r="V57" s="11"/>
      <c r="W57" s="11"/>
      <c r="X57" s="11"/>
      <c r="Y57" s="11"/>
      <c r="Z57" s="11"/>
      <c r="AA57" s="11"/>
      <c r="AB57" s="44"/>
      <c r="AC57" s="44"/>
      <c r="AD57" s="44"/>
      <c r="AE57" s="44"/>
      <c r="AF57" s="44"/>
      <c r="AG57" s="44"/>
      <c r="AH57" s="44"/>
      <c r="AI57" s="44"/>
      <c r="AJ57" s="44"/>
      <c r="AK57" s="44"/>
      <c r="AL57" s="44"/>
      <c r="AM57" s="44"/>
    </row>
    <row r="58" spans="1:39" ht="96.75">
      <c r="A58" s="48">
        <v>54</v>
      </c>
      <c r="B58" s="47" t="s">
        <v>144</v>
      </c>
      <c r="C58" s="48" t="s">
        <v>140</v>
      </c>
      <c r="D58" s="2" t="s">
        <v>141</v>
      </c>
      <c r="E58" s="47" t="s">
        <v>143</v>
      </c>
      <c r="F58" s="49">
        <v>50000</v>
      </c>
      <c r="G58" s="49">
        <f t="shared" si="0"/>
        <v>0</v>
      </c>
      <c r="H58" s="49">
        <f t="shared" si="1"/>
        <v>50000</v>
      </c>
      <c r="I58" s="50">
        <f t="shared" si="2"/>
        <v>0</v>
      </c>
      <c r="J58" s="13">
        <v>1110731</v>
      </c>
      <c r="K58" s="27"/>
      <c r="L58" s="23"/>
      <c r="M58" s="45" t="s">
        <v>142</v>
      </c>
      <c r="N58" s="9"/>
      <c r="O58" s="20"/>
      <c r="P58" s="11"/>
      <c r="Q58" s="11"/>
      <c r="R58" s="11"/>
      <c r="S58" s="11">
        <v>50000</v>
      </c>
      <c r="T58" s="11"/>
      <c r="U58" s="11"/>
      <c r="V58" s="11"/>
      <c r="W58" s="11"/>
      <c r="X58" s="11"/>
      <c r="Y58" s="11"/>
      <c r="Z58" s="11"/>
      <c r="AA58" s="11"/>
      <c r="AB58" s="44"/>
      <c r="AC58" s="44"/>
      <c r="AD58" s="44"/>
      <c r="AE58" s="44"/>
      <c r="AF58" s="44"/>
      <c r="AG58" s="44"/>
      <c r="AH58" s="44"/>
      <c r="AI58" s="44"/>
      <c r="AJ58" s="44"/>
      <c r="AK58" s="44"/>
      <c r="AL58" s="44"/>
      <c r="AM58" s="44"/>
    </row>
    <row r="59" spans="1:39" ht="81">
      <c r="A59" s="48">
        <v>55</v>
      </c>
      <c r="B59" s="60" t="s">
        <v>111</v>
      </c>
      <c r="C59" s="48" t="s">
        <v>92</v>
      </c>
      <c r="D59" s="2" t="s">
        <v>109</v>
      </c>
      <c r="E59" s="47" t="s">
        <v>110</v>
      </c>
      <c r="F59" s="49">
        <v>4240</v>
      </c>
      <c r="G59" s="49">
        <f t="shared" si="0"/>
        <v>0</v>
      </c>
      <c r="H59" s="49">
        <f t="shared" si="1"/>
        <v>0</v>
      </c>
      <c r="I59" s="50">
        <f t="shared" si="2"/>
        <v>4240</v>
      </c>
      <c r="J59" s="13">
        <v>11012</v>
      </c>
      <c r="K59" s="27"/>
      <c r="L59" s="47"/>
      <c r="M59" s="45" t="s">
        <v>56</v>
      </c>
      <c r="N59" s="9"/>
      <c r="O59" s="20"/>
      <c r="P59" s="11"/>
      <c r="Q59" s="11"/>
      <c r="R59" s="11"/>
      <c r="S59" s="11"/>
      <c r="T59" s="11"/>
      <c r="U59" s="11"/>
      <c r="V59" s="11"/>
      <c r="W59" s="11"/>
      <c r="X59" s="11"/>
      <c r="Y59" s="11"/>
      <c r="Z59" s="11"/>
      <c r="AA59" s="11"/>
      <c r="AB59" s="44"/>
      <c r="AC59" s="44"/>
      <c r="AD59" s="44"/>
      <c r="AE59" s="44"/>
      <c r="AF59" s="44"/>
      <c r="AG59" s="44"/>
      <c r="AH59" s="44"/>
      <c r="AI59" s="44"/>
      <c r="AJ59" s="44"/>
      <c r="AK59" s="44"/>
      <c r="AL59" s="44"/>
      <c r="AM59" s="44"/>
    </row>
    <row r="60" spans="1:39" ht="81">
      <c r="A60" s="48">
        <v>56</v>
      </c>
      <c r="B60" s="47" t="s">
        <v>124</v>
      </c>
      <c r="C60" s="48" t="s">
        <v>121</v>
      </c>
      <c r="D60" s="2" t="s">
        <v>122</v>
      </c>
      <c r="E60" s="47" t="s">
        <v>123</v>
      </c>
      <c r="F60" s="49">
        <v>594000</v>
      </c>
      <c r="G60" s="49">
        <f t="shared" si="0"/>
        <v>0</v>
      </c>
      <c r="H60" s="49">
        <f t="shared" si="1"/>
        <v>0</v>
      </c>
      <c r="I60" s="50">
        <f t="shared" si="2"/>
        <v>594000</v>
      </c>
      <c r="J60" s="13">
        <v>11112</v>
      </c>
      <c r="K60" s="27"/>
      <c r="L60" s="23"/>
      <c r="M60" s="45" t="s">
        <v>56</v>
      </c>
      <c r="N60" s="9"/>
      <c r="O60" s="20"/>
      <c r="P60" s="11"/>
      <c r="Q60" s="11"/>
      <c r="R60" s="11"/>
      <c r="S60" s="11"/>
      <c r="T60" s="11"/>
      <c r="U60" s="11"/>
      <c r="V60" s="11"/>
      <c r="W60" s="11"/>
      <c r="X60" s="11"/>
      <c r="Y60" s="11"/>
      <c r="Z60" s="11"/>
      <c r="AA60" s="11"/>
      <c r="AB60" s="44"/>
      <c r="AC60" s="44"/>
      <c r="AD60" s="44"/>
      <c r="AE60" s="44"/>
      <c r="AF60" s="44"/>
      <c r="AG60" s="44"/>
      <c r="AH60" s="44"/>
      <c r="AI60" s="44"/>
      <c r="AJ60" s="44"/>
      <c r="AK60" s="44"/>
      <c r="AL60" s="44"/>
      <c r="AM60" s="44"/>
    </row>
    <row r="61" spans="1:39" ht="113.25">
      <c r="A61" s="48">
        <v>57</v>
      </c>
      <c r="B61" s="47" t="s">
        <v>175</v>
      </c>
      <c r="C61" s="48" t="s">
        <v>121</v>
      </c>
      <c r="D61" s="2" t="s">
        <v>134</v>
      </c>
      <c r="E61" s="47" t="s">
        <v>135</v>
      </c>
      <c r="F61" s="49">
        <v>495834</v>
      </c>
      <c r="G61" s="49">
        <f t="shared" si="0"/>
        <v>17439</v>
      </c>
      <c r="H61" s="49">
        <f t="shared" si="1"/>
        <v>217637</v>
      </c>
      <c r="I61" s="50">
        <f t="shared" si="2"/>
        <v>278197</v>
      </c>
      <c r="J61" s="13">
        <v>11112</v>
      </c>
      <c r="K61" s="27"/>
      <c r="L61" s="23"/>
      <c r="M61" s="45" t="s">
        <v>56</v>
      </c>
      <c r="N61" s="9"/>
      <c r="O61" s="20"/>
      <c r="P61" s="11"/>
      <c r="Q61" s="11">
        <v>35868</v>
      </c>
      <c r="R61" s="11">
        <v>30064</v>
      </c>
      <c r="S61" s="11">
        <v>30064</v>
      </c>
      <c r="T61" s="11">
        <v>66879</v>
      </c>
      <c r="U61" s="11">
        <v>30064</v>
      </c>
      <c r="V61" s="11">
        <v>7259</v>
      </c>
      <c r="W61" s="11">
        <v>17439</v>
      </c>
      <c r="X61" s="11"/>
      <c r="Y61" s="11"/>
      <c r="Z61" s="11"/>
      <c r="AA61" s="11"/>
      <c r="AB61" s="44"/>
      <c r="AC61" s="44"/>
      <c r="AD61" s="44"/>
      <c r="AE61" s="44"/>
      <c r="AF61" s="44"/>
      <c r="AG61" s="44"/>
      <c r="AH61" s="44"/>
      <c r="AI61" s="44"/>
      <c r="AJ61" s="44"/>
      <c r="AK61" s="44"/>
      <c r="AL61" s="44"/>
      <c r="AM61" s="44"/>
    </row>
    <row r="62" spans="1:39" ht="64.5">
      <c r="A62" s="48">
        <v>58</v>
      </c>
      <c r="B62" s="47" t="s">
        <v>331</v>
      </c>
      <c r="C62" s="48" t="s">
        <v>121</v>
      </c>
      <c r="D62" s="2" t="s">
        <v>329</v>
      </c>
      <c r="E62" s="47" t="s">
        <v>330</v>
      </c>
      <c r="F62" s="49">
        <v>170184</v>
      </c>
      <c r="G62" s="49">
        <f t="shared" si="0"/>
        <v>0</v>
      </c>
      <c r="H62" s="49">
        <f t="shared" si="1"/>
        <v>170184</v>
      </c>
      <c r="I62" s="50">
        <f>F62-H62</f>
        <v>0</v>
      </c>
      <c r="J62" s="13"/>
      <c r="K62" s="27">
        <v>44725</v>
      </c>
      <c r="L62" s="23"/>
      <c r="M62" s="45" t="s">
        <v>56</v>
      </c>
      <c r="N62" s="9"/>
      <c r="O62" s="20"/>
      <c r="P62" s="11"/>
      <c r="Q62" s="11"/>
      <c r="R62" s="11"/>
      <c r="S62" s="11"/>
      <c r="T62" s="11"/>
      <c r="U62" s="11">
        <v>170184</v>
      </c>
      <c r="V62" s="11"/>
      <c r="W62" s="11"/>
      <c r="X62" s="11"/>
      <c r="Y62" s="11"/>
      <c r="Z62" s="11"/>
      <c r="AA62" s="11"/>
      <c r="AB62" s="44"/>
      <c r="AC62" s="44"/>
      <c r="AD62" s="44"/>
      <c r="AE62" s="44"/>
      <c r="AF62" s="44"/>
      <c r="AG62" s="44"/>
      <c r="AH62" s="44"/>
      <c r="AI62" s="44"/>
      <c r="AJ62" s="44"/>
      <c r="AK62" s="44"/>
      <c r="AL62" s="44"/>
      <c r="AM62" s="44"/>
    </row>
    <row r="63" spans="1:39" ht="113.25">
      <c r="A63" s="48">
        <v>59</v>
      </c>
      <c r="B63" s="47" t="s">
        <v>230</v>
      </c>
      <c r="C63" s="48" t="s">
        <v>290</v>
      </c>
      <c r="D63" s="2" t="s">
        <v>291</v>
      </c>
      <c r="E63" s="47" t="s">
        <v>292</v>
      </c>
      <c r="F63" s="49">
        <v>660880</v>
      </c>
      <c r="G63" s="49">
        <f t="shared" si="0"/>
        <v>0</v>
      </c>
      <c r="H63" s="49">
        <f t="shared" si="1"/>
        <v>660880</v>
      </c>
      <c r="I63" s="50">
        <f>F63-H63</f>
        <v>0</v>
      </c>
      <c r="J63" s="13"/>
      <c r="K63" s="27"/>
      <c r="L63" s="23"/>
      <c r="M63" s="45" t="s">
        <v>56</v>
      </c>
      <c r="N63" s="9"/>
      <c r="O63" s="20"/>
      <c r="P63" s="11"/>
      <c r="Q63" s="11"/>
      <c r="R63" s="11"/>
      <c r="S63" s="11"/>
      <c r="T63" s="11">
        <v>660880</v>
      </c>
      <c r="U63" s="11"/>
      <c r="V63" s="11"/>
      <c r="W63" s="11"/>
      <c r="X63" s="11"/>
      <c r="Y63" s="11"/>
      <c r="Z63" s="11"/>
      <c r="AA63" s="11"/>
      <c r="AB63" s="44"/>
      <c r="AC63" s="44"/>
      <c r="AD63" s="44"/>
      <c r="AE63" s="44"/>
      <c r="AF63" s="44"/>
      <c r="AG63" s="44"/>
      <c r="AH63" s="44"/>
      <c r="AI63" s="44"/>
      <c r="AJ63" s="44"/>
      <c r="AK63" s="44"/>
      <c r="AL63" s="44"/>
      <c r="AM63" s="44"/>
    </row>
    <row r="64" spans="1:39" ht="113.25">
      <c r="A64" s="48">
        <v>60</v>
      </c>
      <c r="B64" s="47" t="s">
        <v>385</v>
      </c>
      <c r="C64" s="48" t="s">
        <v>290</v>
      </c>
      <c r="D64" s="2" t="s">
        <v>383</v>
      </c>
      <c r="E64" s="47" t="s">
        <v>384</v>
      </c>
      <c r="F64" s="49">
        <v>1600</v>
      </c>
      <c r="G64" s="49">
        <f t="shared" si="0"/>
        <v>1600</v>
      </c>
      <c r="H64" s="49">
        <f t="shared" si="1"/>
        <v>1600</v>
      </c>
      <c r="I64" s="50">
        <f>F64-H64</f>
        <v>0</v>
      </c>
      <c r="J64" s="13"/>
      <c r="K64" s="27"/>
      <c r="L64" s="23"/>
      <c r="M64" s="45" t="s">
        <v>56</v>
      </c>
      <c r="N64" s="9"/>
      <c r="O64" s="20"/>
      <c r="P64" s="11"/>
      <c r="Q64" s="11"/>
      <c r="R64" s="11"/>
      <c r="S64" s="11"/>
      <c r="T64" s="11"/>
      <c r="U64" s="11"/>
      <c r="V64" s="11"/>
      <c r="W64" s="11">
        <v>1600</v>
      </c>
      <c r="X64" s="11"/>
      <c r="Y64" s="11"/>
      <c r="Z64" s="11"/>
      <c r="AA64" s="11"/>
      <c r="AB64" s="44"/>
      <c r="AC64" s="44"/>
      <c r="AD64" s="44"/>
      <c r="AE64" s="44"/>
      <c r="AF64" s="44"/>
      <c r="AG64" s="44"/>
      <c r="AH64" s="44"/>
      <c r="AI64" s="44"/>
      <c r="AJ64" s="44"/>
      <c r="AK64" s="44"/>
      <c r="AL64" s="44"/>
      <c r="AM64" s="44"/>
    </row>
    <row r="65" spans="1:39" ht="113.25">
      <c r="A65" s="48">
        <v>61</v>
      </c>
      <c r="B65" s="47" t="s">
        <v>230</v>
      </c>
      <c r="C65" s="48" t="s">
        <v>227</v>
      </c>
      <c r="D65" s="2" t="s">
        <v>228</v>
      </c>
      <c r="E65" s="47" t="s">
        <v>229</v>
      </c>
      <c r="F65" s="49">
        <v>7920</v>
      </c>
      <c r="G65" s="49">
        <f t="shared" si="0"/>
        <v>0</v>
      </c>
      <c r="H65" s="49">
        <f t="shared" si="1"/>
        <v>7920</v>
      </c>
      <c r="I65" s="50">
        <f t="shared" si="2"/>
        <v>0</v>
      </c>
      <c r="J65" s="13"/>
      <c r="K65" s="27"/>
      <c r="L65" s="23"/>
      <c r="M65" s="45" t="s">
        <v>47</v>
      </c>
      <c r="N65" s="9"/>
      <c r="O65" s="20"/>
      <c r="P65" s="11"/>
      <c r="Q65" s="11"/>
      <c r="R65" s="11"/>
      <c r="S65" s="11"/>
      <c r="T65" s="11"/>
      <c r="U65" s="11">
        <v>7920</v>
      </c>
      <c r="V65" s="11"/>
      <c r="W65" s="11"/>
      <c r="X65" s="11"/>
      <c r="Y65" s="11"/>
      <c r="Z65" s="11"/>
      <c r="AA65" s="11"/>
      <c r="AB65" s="44"/>
      <c r="AC65" s="44"/>
      <c r="AD65" s="44"/>
      <c r="AE65" s="44"/>
      <c r="AF65" s="44"/>
      <c r="AG65" s="44"/>
      <c r="AH65" s="44"/>
      <c r="AI65" s="44"/>
      <c r="AJ65" s="44"/>
      <c r="AK65" s="44"/>
      <c r="AL65" s="44"/>
      <c r="AM65" s="44"/>
    </row>
    <row r="66" spans="1:39" ht="194.25">
      <c r="A66" s="48">
        <v>62</v>
      </c>
      <c r="B66" s="47" t="s">
        <v>284</v>
      </c>
      <c r="C66" s="48" t="s">
        <v>281</v>
      </c>
      <c r="D66" s="2" t="s">
        <v>282</v>
      </c>
      <c r="E66" s="47" t="s">
        <v>283</v>
      </c>
      <c r="F66" s="49">
        <v>238858</v>
      </c>
      <c r="G66" s="49">
        <f t="shared" si="0"/>
        <v>0</v>
      </c>
      <c r="H66" s="49">
        <f t="shared" si="1"/>
        <v>238858</v>
      </c>
      <c r="I66" s="50">
        <f>F66-H66</f>
        <v>0</v>
      </c>
      <c r="J66" s="13">
        <v>11101</v>
      </c>
      <c r="K66" s="27"/>
      <c r="L66" s="23"/>
      <c r="M66" s="45" t="s">
        <v>56</v>
      </c>
      <c r="N66" s="9"/>
      <c r="O66" s="20"/>
      <c r="P66" s="11"/>
      <c r="Q66" s="11"/>
      <c r="R66" s="11"/>
      <c r="S66" s="11"/>
      <c r="T66" s="11"/>
      <c r="U66" s="11">
        <v>238858</v>
      </c>
      <c r="V66" s="11"/>
      <c r="W66" s="11"/>
      <c r="X66" s="11"/>
      <c r="Y66" s="11"/>
      <c r="Z66" s="11"/>
      <c r="AA66" s="11"/>
      <c r="AB66" s="44"/>
      <c r="AC66" s="44"/>
      <c r="AD66" s="44"/>
      <c r="AE66" s="44"/>
      <c r="AF66" s="44"/>
      <c r="AG66" s="44"/>
      <c r="AH66" s="44"/>
      <c r="AI66" s="44"/>
      <c r="AJ66" s="44"/>
      <c r="AK66" s="44"/>
      <c r="AL66" s="44"/>
      <c r="AM66" s="44"/>
    </row>
    <row r="67" spans="1:39" ht="194.25">
      <c r="A67" s="48">
        <v>63</v>
      </c>
      <c r="B67" s="47" t="s">
        <v>189</v>
      </c>
      <c r="C67" s="48" t="s">
        <v>186</v>
      </c>
      <c r="D67" s="2" t="s">
        <v>187</v>
      </c>
      <c r="E67" s="47" t="s">
        <v>188</v>
      </c>
      <c r="F67" s="49">
        <v>87820</v>
      </c>
      <c r="G67" s="49">
        <f t="shared" si="0"/>
        <v>5700</v>
      </c>
      <c r="H67" s="49">
        <f t="shared" si="1"/>
        <v>87820</v>
      </c>
      <c r="I67" s="50">
        <f t="shared" si="2"/>
        <v>0</v>
      </c>
      <c r="J67" s="13">
        <v>1110630</v>
      </c>
      <c r="K67" s="27">
        <v>44792</v>
      </c>
      <c r="L67" s="23"/>
      <c r="M67" s="45" t="s">
        <v>56</v>
      </c>
      <c r="N67" s="9"/>
      <c r="O67" s="20"/>
      <c r="P67" s="11"/>
      <c r="Q67" s="11"/>
      <c r="R67" s="11">
        <v>59620</v>
      </c>
      <c r="S67" s="11">
        <v>6900</v>
      </c>
      <c r="T67" s="11">
        <v>5700</v>
      </c>
      <c r="U67" s="11">
        <v>4200</v>
      </c>
      <c r="V67" s="11">
        <v>5700</v>
      </c>
      <c r="W67" s="11">
        <v>5700</v>
      </c>
      <c r="X67" s="11"/>
      <c r="Y67" s="11"/>
      <c r="Z67" s="11"/>
      <c r="AA67" s="11"/>
      <c r="AB67" s="44"/>
      <c r="AC67" s="44"/>
      <c r="AD67" s="44"/>
      <c r="AE67" s="44"/>
      <c r="AF67" s="44"/>
      <c r="AG67" s="44"/>
      <c r="AH67" s="44"/>
      <c r="AI67" s="44"/>
      <c r="AJ67" s="44"/>
      <c r="AK67" s="44"/>
      <c r="AL67" s="44"/>
      <c r="AM67" s="44"/>
    </row>
    <row r="68" spans="1:39" ht="81">
      <c r="A68" s="48">
        <v>64</v>
      </c>
      <c r="B68" s="47" t="s">
        <v>340</v>
      </c>
      <c r="C68" s="48" t="s">
        <v>337</v>
      </c>
      <c r="D68" s="2" t="s">
        <v>338</v>
      </c>
      <c r="E68" s="47" t="s">
        <v>339</v>
      </c>
      <c r="F68" s="49">
        <v>1300</v>
      </c>
      <c r="G68" s="49">
        <f t="shared" si="0"/>
        <v>0</v>
      </c>
      <c r="H68" s="49">
        <f t="shared" si="1"/>
        <v>1300</v>
      </c>
      <c r="I68" s="50">
        <f>F68-H68</f>
        <v>0</v>
      </c>
      <c r="J68" s="13"/>
      <c r="K68" s="27"/>
      <c r="L68" s="23"/>
      <c r="M68" s="45" t="s">
        <v>174</v>
      </c>
      <c r="N68" s="9"/>
      <c r="O68" s="20"/>
      <c r="P68" s="11"/>
      <c r="Q68" s="11"/>
      <c r="R68" s="11"/>
      <c r="S68" s="11"/>
      <c r="T68" s="11"/>
      <c r="U68" s="11"/>
      <c r="V68" s="11">
        <v>1300</v>
      </c>
      <c r="W68" s="11"/>
      <c r="X68" s="11"/>
      <c r="Y68" s="11"/>
      <c r="Z68" s="11"/>
      <c r="AA68" s="11"/>
      <c r="AB68" s="44"/>
      <c r="AC68" s="44"/>
      <c r="AD68" s="44"/>
      <c r="AE68" s="44"/>
      <c r="AF68" s="44"/>
      <c r="AG68" s="44"/>
      <c r="AH68" s="44"/>
      <c r="AI68" s="44"/>
      <c r="AJ68" s="44"/>
      <c r="AK68" s="44"/>
      <c r="AL68" s="44"/>
      <c r="AM68" s="44"/>
    </row>
    <row r="69" spans="1:39" ht="96.75">
      <c r="A69" s="48">
        <v>65</v>
      </c>
      <c r="B69" s="47" t="s">
        <v>394</v>
      </c>
      <c r="C69" s="48" t="s">
        <v>391</v>
      </c>
      <c r="D69" s="2" t="s">
        <v>392</v>
      </c>
      <c r="E69" s="47" t="s">
        <v>393</v>
      </c>
      <c r="F69" s="49">
        <v>40000</v>
      </c>
      <c r="G69" s="49">
        <f t="shared" si="0"/>
        <v>40000</v>
      </c>
      <c r="H69" s="49">
        <f t="shared" si="1"/>
        <v>40000</v>
      </c>
      <c r="I69" s="50">
        <f>F69-H69</f>
        <v>0</v>
      </c>
      <c r="J69" s="13">
        <v>1110830</v>
      </c>
      <c r="K69" s="27">
        <v>44802</v>
      </c>
      <c r="L69" s="23"/>
      <c r="M69" s="45" t="s">
        <v>174</v>
      </c>
      <c r="N69" s="9"/>
      <c r="O69" s="20"/>
      <c r="P69" s="11"/>
      <c r="Q69" s="11"/>
      <c r="R69" s="11"/>
      <c r="S69" s="11"/>
      <c r="T69" s="11"/>
      <c r="U69" s="11"/>
      <c r="V69" s="11"/>
      <c r="W69" s="11">
        <v>40000</v>
      </c>
      <c r="X69" s="11"/>
      <c r="Y69" s="11"/>
      <c r="Z69" s="11"/>
      <c r="AA69" s="11"/>
      <c r="AB69" s="44"/>
      <c r="AC69" s="44"/>
      <c r="AD69" s="44"/>
      <c r="AE69" s="44"/>
      <c r="AF69" s="44"/>
      <c r="AG69" s="44"/>
      <c r="AH69" s="44"/>
      <c r="AI69" s="44"/>
      <c r="AJ69" s="44"/>
      <c r="AK69" s="44"/>
      <c r="AL69" s="44"/>
      <c r="AM69" s="44"/>
    </row>
    <row r="70" spans="1:39" ht="129">
      <c r="A70" s="48">
        <v>66</v>
      </c>
      <c r="B70" s="47" t="s">
        <v>176</v>
      </c>
      <c r="C70" s="48" t="s">
        <v>171</v>
      </c>
      <c r="D70" s="2" t="s">
        <v>172</v>
      </c>
      <c r="E70" s="47" t="s">
        <v>173</v>
      </c>
      <c r="F70" s="49">
        <v>8000</v>
      </c>
      <c r="G70" s="49">
        <f aca="true" t="shared" si="3" ref="G70:G88">W70</f>
        <v>0</v>
      </c>
      <c r="H70" s="49">
        <f aca="true" t="shared" si="4" ref="H70:H88">SUM(P70:W70)</f>
        <v>8000</v>
      </c>
      <c r="I70" s="50">
        <f t="shared" si="2"/>
        <v>0</v>
      </c>
      <c r="J70" s="13">
        <v>1110731</v>
      </c>
      <c r="K70" s="27">
        <v>44770</v>
      </c>
      <c r="L70" s="23"/>
      <c r="M70" s="45" t="s">
        <v>174</v>
      </c>
      <c r="N70" s="9"/>
      <c r="O70" s="20"/>
      <c r="P70" s="11"/>
      <c r="Q70" s="11"/>
      <c r="R70" s="11"/>
      <c r="S70" s="11">
        <v>4784</v>
      </c>
      <c r="T70" s="11"/>
      <c r="U70" s="11"/>
      <c r="V70" s="11">
        <v>3216</v>
      </c>
      <c r="W70" s="11"/>
      <c r="X70" s="11"/>
      <c r="Y70" s="11"/>
      <c r="Z70" s="11"/>
      <c r="AA70" s="11"/>
      <c r="AB70" s="44"/>
      <c r="AC70" s="44"/>
      <c r="AD70" s="44"/>
      <c r="AE70" s="44"/>
      <c r="AF70" s="44"/>
      <c r="AG70" s="44"/>
      <c r="AH70" s="44"/>
      <c r="AI70" s="44"/>
      <c r="AJ70" s="44"/>
      <c r="AK70" s="44"/>
      <c r="AL70" s="44"/>
      <c r="AM70" s="44"/>
    </row>
    <row r="71" spans="1:39" ht="81">
      <c r="A71" s="48">
        <v>67</v>
      </c>
      <c r="B71" s="47" t="s">
        <v>336</v>
      </c>
      <c r="C71" s="48" t="s">
        <v>332</v>
      </c>
      <c r="D71" s="2" t="s">
        <v>333</v>
      </c>
      <c r="E71" s="47" t="s">
        <v>335</v>
      </c>
      <c r="F71" s="49">
        <v>200000</v>
      </c>
      <c r="G71" s="49">
        <f t="shared" si="3"/>
        <v>15240</v>
      </c>
      <c r="H71" s="49">
        <f t="shared" si="4"/>
        <v>176750</v>
      </c>
      <c r="I71" s="50">
        <f>F71-H71</f>
        <v>23250</v>
      </c>
      <c r="J71" s="13"/>
      <c r="K71" s="27"/>
      <c r="L71" s="23"/>
      <c r="M71" s="45" t="s">
        <v>334</v>
      </c>
      <c r="N71" s="9"/>
      <c r="O71" s="20"/>
      <c r="P71" s="11"/>
      <c r="Q71" s="11"/>
      <c r="R71" s="11"/>
      <c r="S71" s="11"/>
      <c r="T71" s="11"/>
      <c r="U71" s="11">
        <v>161510</v>
      </c>
      <c r="V71" s="11"/>
      <c r="W71" s="11">
        <v>15240</v>
      </c>
      <c r="X71" s="11"/>
      <c r="Y71" s="11"/>
      <c r="Z71" s="11"/>
      <c r="AA71" s="11"/>
      <c r="AB71" s="44"/>
      <c r="AC71" s="44"/>
      <c r="AD71" s="44"/>
      <c r="AE71" s="44"/>
      <c r="AF71" s="44"/>
      <c r="AG71" s="44"/>
      <c r="AH71" s="44"/>
      <c r="AI71" s="44"/>
      <c r="AJ71" s="44"/>
      <c r="AK71" s="44"/>
      <c r="AL71" s="44"/>
      <c r="AM71" s="44"/>
    </row>
    <row r="72" spans="1:39" ht="81">
      <c r="A72" s="48">
        <v>68</v>
      </c>
      <c r="B72" s="47" t="s">
        <v>276</v>
      </c>
      <c r="C72" s="48" t="s">
        <v>273</v>
      </c>
      <c r="D72" s="2" t="s">
        <v>274</v>
      </c>
      <c r="E72" s="47" t="s">
        <v>275</v>
      </c>
      <c r="F72" s="49">
        <v>10000</v>
      </c>
      <c r="G72" s="49">
        <f t="shared" si="3"/>
        <v>0</v>
      </c>
      <c r="H72" s="49">
        <f t="shared" si="4"/>
        <v>10000</v>
      </c>
      <c r="I72" s="50">
        <f>F72-H72</f>
        <v>0</v>
      </c>
      <c r="J72" s="13"/>
      <c r="K72" s="27"/>
      <c r="L72" s="23"/>
      <c r="M72" s="45" t="s">
        <v>43</v>
      </c>
      <c r="N72" s="9"/>
      <c r="O72" s="20"/>
      <c r="P72" s="11"/>
      <c r="Q72" s="11"/>
      <c r="R72" s="11"/>
      <c r="S72" s="11"/>
      <c r="T72" s="11"/>
      <c r="U72" s="11">
        <v>10000</v>
      </c>
      <c r="V72" s="11"/>
      <c r="W72" s="11"/>
      <c r="X72" s="11"/>
      <c r="Y72" s="11"/>
      <c r="Z72" s="11"/>
      <c r="AA72" s="11"/>
      <c r="AB72" s="44"/>
      <c r="AC72" s="44"/>
      <c r="AD72" s="44"/>
      <c r="AE72" s="44"/>
      <c r="AF72" s="44"/>
      <c r="AG72" s="44"/>
      <c r="AH72" s="44"/>
      <c r="AI72" s="44"/>
      <c r="AJ72" s="44"/>
      <c r="AK72" s="44"/>
      <c r="AL72" s="44"/>
      <c r="AM72" s="44"/>
    </row>
    <row r="73" spans="1:39" ht="145.5">
      <c r="A73" s="48">
        <v>69</v>
      </c>
      <c r="B73" s="47" t="s">
        <v>205</v>
      </c>
      <c r="C73" s="48" t="s">
        <v>202</v>
      </c>
      <c r="D73" s="2" t="s">
        <v>203</v>
      </c>
      <c r="E73" s="47" t="s">
        <v>204</v>
      </c>
      <c r="F73" s="49">
        <v>8578</v>
      </c>
      <c r="G73" s="49">
        <f t="shared" si="3"/>
        <v>0</v>
      </c>
      <c r="H73" s="49">
        <f t="shared" si="4"/>
        <v>0</v>
      </c>
      <c r="I73" s="50">
        <f t="shared" si="2"/>
        <v>8578</v>
      </c>
      <c r="J73" s="13">
        <v>11112</v>
      </c>
      <c r="K73" s="27"/>
      <c r="L73" s="23"/>
      <c r="M73" s="45" t="s">
        <v>142</v>
      </c>
      <c r="N73" s="9"/>
      <c r="O73" s="20"/>
      <c r="P73" s="11"/>
      <c r="Q73" s="11"/>
      <c r="R73" s="11"/>
      <c r="S73" s="11"/>
      <c r="T73" s="11"/>
      <c r="U73" s="11"/>
      <c r="V73" s="11"/>
      <c r="W73" s="11"/>
      <c r="X73" s="11"/>
      <c r="Y73" s="11"/>
      <c r="Z73" s="11"/>
      <c r="AA73" s="11"/>
      <c r="AB73" s="44"/>
      <c r="AC73" s="44"/>
      <c r="AD73" s="44"/>
      <c r="AE73" s="44"/>
      <c r="AF73" s="44"/>
      <c r="AG73" s="44"/>
      <c r="AH73" s="44"/>
      <c r="AI73" s="44"/>
      <c r="AJ73" s="44"/>
      <c r="AK73" s="44"/>
      <c r="AL73" s="44"/>
      <c r="AM73" s="44"/>
    </row>
    <row r="74" spans="1:39" ht="162">
      <c r="A74" s="48">
        <v>70</v>
      </c>
      <c r="B74" s="47" t="s">
        <v>378</v>
      </c>
      <c r="C74" s="48" t="s">
        <v>375</v>
      </c>
      <c r="D74" s="2" t="s">
        <v>376</v>
      </c>
      <c r="E74" s="47" t="s">
        <v>377</v>
      </c>
      <c r="F74" s="49">
        <v>11099323</v>
      </c>
      <c r="G74" s="49">
        <f t="shared" si="3"/>
        <v>0</v>
      </c>
      <c r="H74" s="49">
        <f t="shared" si="4"/>
        <v>11099323</v>
      </c>
      <c r="I74" s="50">
        <f>F74-H74</f>
        <v>0</v>
      </c>
      <c r="J74" s="13"/>
      <c r="K74" s="27"/>
      <c r="L74" s="23"/>
      <c r="M74" s="45" t="s">
        <v>192</v>
      </c>
      <c r="N74" s="9"/>
      <c r="O74" s="20"/>
      <c r="P74" s="11"/>
      <c r="Q74" s="11"/>
      <c r="R74" s="11"/>
      <c r="S74" s="11"/>
      <c r="T74" s="11"/>
      <c r="U74" s="11"/>
      <c r="V74" s="11">
        <v>11099323</v>
      </c>
      <c r="W74" s="11"/>
      <c r="X74" s="11"/>
      <c r="Y74" s="11"/>
      <c r="Z74" s="11"/>
      <c r="AA74" s="11"/>
      <c r="AB74" s="44"/>
      <c r="AC74" s="44"/>
      <c r="AD74" s="44"/>
      <c r="AE74" s="44"/>
      <c r="AF74" s="44"/>
      <c r="AG74" s="44"/>
      <c r="AH74" s="44"/>
      <c r="AI74" s="44"/>
      <c r="AJ74" s="44"/>
      <c r="AK74" s="44"/>
      <c r="AL74" s="44"/>
      <c r="AM74" s="44"/>
    </row>
    <row r="75" spans="1:27" s="39" customFormat="1" ht="145.5">
      <c r="A75" s="48">
        <v>71</v>
      </c>
      <c r="B75" s="59" t="s">
        <v>108</v>
      </c>
      <c r="C75" s="22" t="s">
        <v>105</v>
      </c>
      <c r="D75" s="23" t="s">
        <v>106</v>
      </c>
      <c r="E75" s="59" t="s">
        <v>107</v>
      </c>
      <c r="F75" s="51">
        <v>123423</v>
      </c>
      <c r="G75" s="49">
        <f t="shared" si="3"/>
        <v>0</v>
      </c>
      <c r="H75" s="49">
        <f t="shared" si="4"/>
        <v>123423</v>
      </c>
      <c r="I75" s="50">
        <f t="shared" si="2"/>
        <v>0</v>
      </c>
      <c r="J75" s="52">
        <v>1110731</v>
      </c>
      <c r="K75" s="28">
        <v>44748</v>
      </c>
      <c r="L75" s="47"/>
      <c r="M75" s="38" t="s">
        <v>49</v>
      </c>
      <c r="N75" s="24"/>
      <c r="O75" s="25"/>
      <c r="P75" s="26">
        <v>2451</v>
      </c>
      <c r="Q75" s="26">
        <v>700</v>
      </c>
      <c r="R75" s="26">
        <v>8431</v>
      </c>
      <c r="S75" s="26">
        <v>1231</v>
      </c>
      <c r="T75" s="26">
        <v>36632</v>
      </c>
      <c r="U75" s="26">
        <v>6725</v>
      </c>
      <c r="V75" s="26">
        <v>67253</v>
      </c>
      <c r="W75" s="26"/>
      <c r="X75" s="26"/>
      <c r="Y75" s="26"/>
      <c r="Z75" s="26"/>
      <c r="AA75" s="26"/>
    </row>
    <row r="76" spans="1:27" s="39" customFormat="1" ht="81">
      <c r="A76" s="48">
        <v>72</v>
      </c>
      <c r="B76" s="59" t="s">
        <v>127</v>
      </c>
      <c r="C76" s="22" t="s">
        <v>125</v>
      </c>
      <c r="D76" s="23" t="s">
        <v>128</v>
      </c>
      <c r="E76" s="59" t="s">
        <v>129</v>
      </c>
      <c r="F76" s="51">
        <v>13233</v>
      </c>
      <c r="G76" s="49">
        <f t="shared" si="3"/>
        <v>0</v>
      </c>
      <c r="H76" s="49">
        <f t="shared" si="4"/>
        <v>13233</v>
      </c>
      <c r="I76" s="50">
        <f t="shared" si="2"/>
        <v>0</v>
      </c>
      <c r="J76" s="52"/>
      <c r="K76" s="28"/>
      <c r="L76" s="47"/>
      <c r="M76" s="38" t="s">
        <v>126</v>
      </c>
      <c r="N76" s="24"/>
      <c r="O76" s="25"/>
      <c r="P76" s="26">
        <v>13233</v>
      </c>
      <c r="Q76" s="26"/>
      <c r="R76" s="26"/>
      <c r="S76" s="26"/>
      <c r="T76" s="26"/>
      <c r="U76" s="26"/>
      <c r="V76" s="26"/>
      <c r="W76" s="26"/>
      <c r="X76" s="26"/>
      <c r="Y76" s="26"/>
      <c r="Z76" s="26"/>
      <c r="AA76" s="26"/>
    </row>
    <row r="77" spans="1:27" s="39" customFormat="1" ht="258.75">
      <c r="A77" s="48">
        <v>73</v>
      </c>
      <c r="B77" s="59" t="s">
        <v>170</v>
      </c>
      <c r="C77" s="22" t="s">
        <v>167</v>
      </c>
      <c r="D77" s="23" t="s">
        <v>169</v>
      </c>
      <c r="E77" s="59" t="s">
        <v>168</v>
      </c>
      <c r="F77" s="51">
        <v>618429</v>
      </c>
      <c r="G77" s="49">
        <f t="shared" si="3"/>
        <v>9229</v>
      </c>
      <c r="H77" s="49">
        <f t="shared" si="4"/>
        <v>614781</v>
      </c>
      <c r="I77" s="50">
        <f t="shared" si="2"/>
        <v>3648</v>
      </c>
      <c r="J77" s="52">
        <v>1110731</v>
      </c>
      <c r="K77" s="28"/>
      <c r="L77" s="47"/>
      <c r="M77" s="38" t="s">
        <v>161</v>
      </c>
      <c r="N77" s="24"/>
      <c r="O77" s="25"/>
      <c r="P77" s="26"/>
      <c r="Q77" s="26">
        <v>294937</v>
      </c>
      <c r="R77" s="26">
        <v>75106</v>
      </c>
      <c r="S77" s="26">
        <v>74474</v>
      </c>
      <c r="T77" s="26">
        <v>74645</v>
      </c>
      <c r="U77" s="26">
        <v>74645</v>
      </c>
      <c r="V77" s="26">
        <v>11745</v>
      </c>
      <c r="W77" s="26">
        <v>9229</v>
      </c>
      <c r="X77" s="26"/>
      <c r="Y77" s="26"/>
      <c r="Z77" s="26"/>
      <c r="AA77" s="26"/>
    </row>
    <row r="78" spans="1:27" s="39" customFormat="1" ht="129">
      <c r="A78" s="48">
        <v>74</v>
      </c>
      <c r="B78" s="59" t="s">
        <v>162</v>
      </c>
      <c r="C78" s="22" t="s">
        <v>158</v>
      </c>
      <c r="D78" s="23" t="s">
        <v>159</v>
      </c>
      <c r="E78" s="59" t="s">
        <v>160</v>
      </c>
      <c r="F78" s="51">
        <v>88223</v>
      </c>
      <c r="G78" s="49">
        <f t="shared" si="3"/>
        <v>0</v>
      </c>
      <c r="H78" s="49">
        <f t="shared" si="4"/>
        <v>88223</v>
      </c>
      <c r="I78" s="50">
        <f t="shared" si="2"/>
        <v>0</v>
      </c>
      <c r="J78" s="52">
        <v>1110630</v>
      </c>
      <c r="K78" s="28"/>
      <c r="L78" s="47"/>
      <c r="M78" s="38" t="s">
        <v>161</v>
      </c>
      <c r="N78" s="24"/>
      <c r="O78" s="25"/>
      <c r="P78" s="26"/>
      <c r="Q78" s="26">
        <v>11028</v>
      </c>
      <c r="R78" s="26">
        <v>11028</v>
      </c>
      <c r="S78" s="26">
        <v>18380</v>
      </c>
      <c r="T78" s="26">
        <v>14704</v>
      </c>
      <c r="U78" s="26">
        <v>18380</v>
      </c>
      <c r="V78" s="26">
        <v>14703</v>
      </c>
      <c r="W78" s="26"/>
      <c r="X78" s="26"/>
      <c r="Y78" s="26"/>
      <c r="Z78" s="26"/>
      <c r="AA78" s="26"/>
    </row>
    <row r="79" spans="1:39" ht="129">
      <c r="A79" s="48">
        <v>75</v>
      </c>
      <c r="B79" s="47" t="s">
        <v>279</v>
      </c>
      <c r="C79" s="48" t="s">
        <v>280</v>
      </c>
      <c r="D79" s="2" t="s">
        <v>277</v>
      </c>
      <c r="E79" s="47" t="s">
        <v>278</v>
      </c>
      <c r="F79" s="49">
        <v>10000</v>
      </c>
      <c r="G79" s="49">
        <f t="shared" si="3"/>
        <v>0</v>
      </c>
      <c r="H79" s="49">
        <f t="shared" si="4"/>
        <v>0</v>
      </c>
      <c r="I79" s="50">
        <f>F79-H79</f>
        <v>10000</v>
      </c>
      <c r="J79" s="13"/>
      <c r="K79" s="27"/>
      <c r="L79" s="23"/>
      <c r="M79" s="38" t="s">
        <v>49</v>
      </c>
      <c r="N79" s="9"/>
      <c r="O79" s="20"/>
      <c r="P79" s="11"/>
      <c r="Q79" s="11"/>
      <c r="R79" s="11"/>
      <c r="S79" s="11"/>
      <c r="T79" s="11"/>
      <c r="U79" s="11"/>
      <c r="V79" s="11"/>
      <c r="W79" s="11"/>
      <c r="X79" s="11"/>
      <c r="Y79" s="11"/>
      <c r="Z79" s="11"/>
      <c r="AA79" s="11"/>
      <c r="AB79" s="44"/>
      <c r="AC79" s="44"/>
      <c r="AD79" s="44"/>
      <c r="AE79" s="44"/>
      <c r="AF79" s="44"/>
      <c r="AG79" s="44"/>
      <c r="AH79" s="44"/>
      <c r="AI79" s="44"/>
      <c r="AJ79" s="44"/>
      <c r="AK79" s="44"/>
      <c r="AL79" s="44"/>
      <c r="AM79" s="44"/>
    </row>
    <row r="80" spans="1:39" ht="145.5">
      <c r="A80" s="48">
        <v>76</v>
      </c>
      <c r="B80" s="47" t="s">
        <v>344</v>
      </c>
      <c r="C80" s="48" t="s">
        <v>341</v>
      </c>
      <c r="D80" s="2" t="s">
        <v>342</v>
      </c>
      <c r="E80" s="47" t="s">
        <v>343</v>
      </c>
      <c r="F80" s="49">
        <v>27827</v>
      </c>
      <c r="G80" s="49">
        <f t="shared" si="3"/>
        <v>0</v>
      </c>
      <c r="H80" s="49">
        <f t="shared" si="4"/>
        <v>0</v>
      </c>
      <c r="I80" s="50">
        <f>F80-H80</f>
        <v>27827</v>
      </c>
      <c r="J80" s="13">
        <v>11112</v>
      </c>
      <c r="K80" s="27"/>
      <c r="L80" s="23"/>
      <c r="M80" s="38" t="s">
        <v>142</v>
      </c>
      <c r="N80" s="9"/>
      <c r="O80" s="20"/>
      <c r="P80" s="11"/>
      <c r="Q80" s="11"/>
      <c r="R80" s="11"/>
      <c r="S80" s="11"/>
      <c r="T80" s="11"/>
      <c r="U80" s="11"/>
      <c r="V80" s="11"/>
      <c r="W80" s="11"/>
      <c r="X80" s="11"/>
      <c r="Y80" s="11"/>
      <c r="Z80" s="11"/>
      <c r="AA80" s="11"/>
      <c r="AB80" s="44"/>
      <c r="AC80" s="44"/>
      <c r="AD80" s="44"/>
      <c r="AE80" s="44"/>
      <c r="AF80" s="44"/>
      <c r="AG80" s="44"/>
      <c r="AH80" s="44"/>
      <c r="AI80" s="44"/>
      <c r="AJ80" s="44"/>
      <c r="AK80" s="44"/>
      <c r="AL80" s="44"/>
      <c r="AM80" s="44"/>
    </row>
    <row r="81" spans="1:39" ht="64.5">
      <c r="A81" s="48">
        <v>77</v>
      </c>
      <c r="B81" s="47" t="s">
        <v>296</v>
      </c>
      <c r="C81" s="48" t="s">
        <v>293</v>
      </c>
      <c r="D81" s="2" t="s">
        <v>294</v>
      </c>
      <c r="E81" s="47" t="s">
        <v>295</v>
      </c>
      <c r="F81" s="49">
        <v>34717</v>
      </c>
      <c r="G81" s="49">
        <f t="shared" si="3"/>
        <v>0</v>
      </c>
      <c r="H81" s="49">
        <f t="shared" si="4"/>
        <v>34717</v>
      </c>
      <c r="I81" s="50">
        <f>F81-H81</f>
        <v>0</v>
      </c>
      <c r="J81" s="13"/>
      <c r="K81" s="27">
        <v>44736</v>
      </c>
      <c r="L81" s="23"/>
      <c r="M81" s="38" t="s">
        <v>126</v>
      </c>
      <c r="N81" s="9"/>
      <c r="O81" s="20"/>
      <c r="P81" s="11"/>
      <c r="Q81" s="11"/>
      <c r="R81" s="11"/>
      <c r="S81" s="11"/>
      <c r="T81" s="11"/>
      <c r="U81" s="11">
        <v>34717</v>
      </c>
      <c r="V81" s="11"/>
      <c r="W81" s="11"/>
      <c r="X81" s="11"/>
      <c r="Y81" s="11"/>
      <c r="Z81" s="11"/>
      <c r="AA81" s="11"/>
      <c r="AB81" s="44"/>
      <c r="AC81" s="44"/>
      <c r="AD81" s="44"/>
      <c r="AE81" s="44"/>
      <c r="AF81" s="44"/>
      <c r="AG81" s="44"/>
      <c r="AH81" s="44"/>
      <c r="AI81" s="44"/>
      <c r="AJ81" s="44"/>
      <c r="AK81" s="44"/>
      <c r="AL81" s="44"/>
      <c r="AM81" s="44"/>
    </row>
    <row r="82" spans="1:39" ht="64.5">
      <c r="A82" s="48">
        <v>78</v>
      </c>
      <c r="B82" s="47" t="s">
        <v>389</v>
      </c>
      <c r="C82" s="48" t="s">
        <v>386</v>
      </c>
      <c r="D82" s="2" t="s">
        <v>387</v>
      </c>
      <c r="E82" s="47" t="s">
        <v>388</v>
      </c>
      <c r="F82" s="49">
        <v>16174</v>
      </c>
      <c r="G82" s="49">
        <f t="shared" si="3"/>
        <v>15439</v>
      </c>
      <c r="H82" s="49">
        <f t="shared" si="4"/>
        <v>15439</v>
      </c>
      <c r="I82" s="50">
        <f>F82-H82</f>
        <v>735</v>
      </c>
      <c r="J82" s="13">
        <v>11112</v>
      </c>
      <c r="K82" s="27"/>
      <c r="L82" s="23"/>
      <c r="M82" s="38" t="s">
        <v>126</v>
      </c>
      <c r="N82" s="9"/>
      <c r="O82" s="20"/>
      <c r="P82" s="11"/>
      <c r="Q82" s="11"/>
      <c r="R82" s="11"/>
      <c r="S82" s="11"/>
      <c r="T82" s="11"/>
      <c r="U82" s="11"/>
      <c r="V82" s="11"/>
      <c r="W82" s="11">
        <v>15439</v>
      </c>
      <c r="X82" s="11"/>
      <c r="Y82" s="11"/>
      <c r="Z82" s="11"/>
      <c r="AA82" s="11"/>
      <c r="AB82" s="44"/>
      <c r="AC82" s="44"/>
      <c r="AD82" s="44"/>
      <c r="AE82" s="44"/>
      <c r="AF82" s="44"/>
      <c r="AG82" s="44"/>
      <c r="AH82" s="44"/>
      <c r="AI82" s="44"/>
      <c r="AJ82" s="44"/>
      <c r="AK82" s="44"/>
      <c r="AL82" s="44"/>
      <c r="AM82" s="44"/>
    </row>
    <row r="83" spans="1:39" ht="81">
      <c r="A83" s="48">
        <v>79</v>
      </c>
      <c r="B83" s="47" t="s">
        <v>304</v>
      </c>
      <c r="C83" s="48" t="s">
        <v>301</v>
      </c>
      <c r="D83" s="2" t="s">
        <v>302</v>
      </c>
      <c r="E83" s="47" t="s">
        <v>303</v>
      </c>
      <c r="F83" s="49">
        <v>1100</v>
      </c>
      <c r="G83" s="49">
        <f t="shared" si="3"/>
        <v>0</v>
      </c>
      <c r="H83" s="49">
        <f t="shared" si="4"/>
        <v>1100</v>
      </c>
      <c r="I83" s="50">
        <f>F83-H83</f>
        <v>0</v>
      </c>
      <c r="J83" s="13"/>
      <c r="K83" s="27"/>
      <c r="L83" s="23"/>
      <c r="M83" s="38" t="s">
        <v>126</v>
      </c>
      <c r="N83" s="9"/>
      <c r="O83" s="20"/>
      <c r="P83" s="11"/>
      <c r="Q83" s="11"/>
      <c r="R83" s="11"/>
      <c r="S83" s="11"/>
      <c r="T83" s="11"/>
      <c r="U83" s="11">
        <v>1100</v>
      </c>
      <c r="V83" s="11"/>
      <c r="W83" s="11"/>
      <c r="X83" s="11"/>
      <c r="Y83" s="11"/>
      <c r="Z83" s="11"/>
      <c r="AA83" s="11"/>
      <c r="AB83" s="44"/>
      <c r="AC83" s="44"/>
      <c r="AD83" s="44"/>
      <c r="AE83" s="44"/>
      <c r="AF83" s="44"/>
      <c r="AG83" s="44"/>
      <c r="AH83" s="44"/>
      <c r="AI83" s="44"/>
      <c r="AJ83" s="44"/>
      <c r="AK83" s="44"/>
      <c r="AL83" s="44"/>
      <c r="AM83" s="44"/>
    </row>
    <row r="84" spans="1:27" s="39" customFormat="1" ht="64.5">
      <c r="A84" s="48">
        <v>80</v>
      </c>
      <c r="B84" s="59" t="s">
        <v>153</v>
      </c>
      <c r="C84" s="22" t="s">
        <v>149</v>
      </c>
      <c r="D84" s="23" t="s">
        <v>150</v>
      </c>
      <c r="E84" s="59" t="s">
        <v>152</v>
      </c>
      <c r="F84" s="51">
        <v>34374</v>
      </c>
      <c r="G84" s="49">
        <f t="shared" si="3"/>
        <v>0</v>
      </c>
      <c r="H84" s="49">
        <f t="shared" si="4"/>
        <v>34374</v>
      </c>
      <c r="I84" s="50">
        <f t="shared" si="2"/>
        <v>0</v>
      </c>
      <c r="J84" s="52">
        <v>11106</v>
      </c>
      <c r="K84" s="28">
        <v>44721</v>
      </c>
      <c r="L84" s="47"/>
      <c r="M84" s="38" t="s">
        <v>151</v>
      </c>
      <c r="N84" s="24"/>
      <c r="O84" s="25"/>
      <c r="P84" s="26"/>
      <c r="Q84" s="26">
        <v>1800</v>
      </c>
      <c r="R84" s="26"/>
      <c r="S84" s="26"/>
      <c r="T84" s="26">
        <v>4800</v>
      </c>
      <c r="U84" s="26">
        <v>27774</v>
      </c>
      <c r="V84" s="26"/>
      <c r="W84" s="26"/>
      <c r="X84" s="26"/>
      <c r="Y84" s="26"/>
      <c r="Z84" s="26"/>
      <c r="AA84" s="26"/>
    </row>
    <row r="85" spans="1:27" s="39" customFormat="1" ht="145.5">
      <c r="A85" s="48">
        <v>81</v>
      </c>
      <c r="B85" s="59" t="s">
        <v>261</v>
      </c>
      <c r="C85" s="22" t="s">
        <v>258</v>
      </c>
      <c r="D85" s="23" t="s">
        <v>259</v>
      </c>
      <c r="E85" s="59" t="s">
        <v>260</v>
      </c>
      <c r="F85" s="51">
        <v>48300</v>
      </c>
      <c r="G85" s="49">
        <f t="shared" si="3"/>
        <v>0</v>
      </c>
      <c r="H85" s="49">
        <f t="shared" si="4"/>
        <v>48300</v>
      </c>
      <c r="I85" s="50">
        <f t="shared" si="2"/>
        <v>0</v>
      </c>
      <c r="J85" s="52">
        <v>1110630</v>
      </c>
      <c r="K85" s="28">
        <v>44728</v>
      </c>
      <c r="L85" s="47"/>
      <c r="M85" s="38" t="s">
        <v>151</v>
      </c>
      <c r="N85" s="24"/>
      <c r="O85" s="25"/>
      <c r="P85" s="26"/>
      <c r="Q85" s="26"/>
      <c r="R85" s="26"/>
      <c r="S85" s="26">
        <v>13042</v>
      </c>
      <c r="T85" s="26">
        <v>27392</v>
      </c>
      <c r="U85" s="26">
        <v>7866</v>
      </c>
      <c r="V85" s="26"/>
      <c r="W85" s="26"/>
      <c r="X85" s="26"/>
      <c r="Y85" s="26"/>
      <c r="Z85" s="26"/>
      <c r="AA85" s="26"/>
    </row>
    <row r="86" spans="1:27" s="39" customFormat="1" ht="145.5">
      <c r="A86" s="48">
        <v>82</v>
      </c>
      <c r="B86" s="59" t="s">
        <v>250</v>
      </c>
      <c r="C86" s="22" t="s">
        <v>246</v>
      </c>
      <c r="D86" s="23" t="s">
        <v>247</v>
      </c>
      <c r="E86" s="59" t="s">
        <v>248</v>
      </c>
      <c r="F86" s="51">
        <v>1050000</v>
      </c>
      <c r="G86" s="49">
        <f t="shared" si="3"/>
        <v>13715</v>
      </c>
      <c r="H86" s="49">
        <f t="shared" si="4"/>
        <v>1043366</v>
      </c>
      <c r="I86" s="50">
        <f t="shared" si="2"/>
        <v>6634</v>
      </c>
      <c r="J86" s="52">
        <v>1110731</v>
      </c>
      <c r="K86" s="28">
        <v>44791</v>
      </c>
      <c r="L86" s="47"/>
      <c r="M86" s="38" t="s">
        <v>249</v>
      </c>
      <c r="N86" s="24"/>
      <c r="O86" s="25"/>
      <c r="P86" s="26"/>
      <c r="Q86" s="26"/>
      <c r="R86" s="26"/>
      <c r="S86" s="26">
        <v>636933</v>
      </c>
      <c r="T86" s="26">
        <v>45491</v>
      </c>
      <c r="U86" s="26">
        <v>219991</v>
      </c>
      <c r="V86" s="26">
        <v>127236</v>
      </c>
      <c r="W86" s="26">
        <v>13715</v>
      </c>
      <c r="X86" s="26"/>
      <c r="Y86" s="26"/>
      <c r="Z86" s="26"/>
      <c r="AA86" s="26"/>
    </row>
    <row r="87" spans="1:27" s="39" customFormat="1" ht="64.5">
      <c r="A87" s="48">
        <v>83</v>
      </c>
      <c r="B87" s="59" t="s">
        <v>289</v>
      </c>
      <c r="C87" s="22" t="s">
        <v>246</v>
      </c>
      <c r="D87" s="23" t="s">
        <v>287</v>
      </c>
      <c r="E87" s="59" t="s">
        <v>288</v>
      </c>
      <c r="F87" s="51">
        <v>8000</v>
      </c>
      <c r="G87" s="49">
        <f t="shared" si="3"/>
        <v>5250</v>
      </c>
      <c r="H87" s="49">
        <f t="shared" si="4"/>
        <v>5250</v>
      </c>
      <c r="I87" s="50">
        <f>F87-H87</f>
        <v>2750</v>
      </c>
      <c r="J87" s="52">
        <v>11106</v>
      </c>
      <c r="K87" s="28">
        <v>44804</v>
      </c>
      <c r="L87" s="47"/>
      <c r="M87" s="38" t="s">
        <v>249</v>
      </c>
      <c r="N87" s="24"/>
      <c r="O87" s="25"/>
      <c r="P87" s="26"/>
      <c r="Q87" s="26"/>
      <c r="R87" s="26"/>
      <c r="S87" s="26"/>
      <c r="T87" s="26"/>
      <c r="U87" s="26"/>
      <c r="V87" s="26"/>
      <c r="W87" s="26">
        <v>5250</v>
      </c>
      <c r="X87" s="26"/>
      <c r="Y87" s="26"/>
      <c r="Z87" s="26"/>
      <c r="AA87" s="26"/>
    </row>
    <row r="88" spans="1:27" s="39" customFormat="1" ht="81">
      <c r="A88" s="48">
        <v>84</v>
      </c>
      <c r="B88" s="59" t="s">
        <v>404</v>
      </c>
      <c r="C88" s="22" t="s">
        <v>246</v>
      </c>
      <c r="D88" s="23" t="s">
        <v>402</v>
      </c>
      <c r="E88" s="59" t="s">
        <v>403</v>
      </c>
      <c r="F88" s="51">
        <v>100000</v>
      </c>
      <c r="G88" s="49">
        <f t="shared" si="3"/>
        <v>100000</v>
      </c>
      <c r="H88" s="49">
        <f t="shared" si="4"/>
        <v>100000</v>
      </c>
      <c r="I88" s="50">
        <f>F88-H88</f>
        <v>0</v>
      </c>
      <c r="J88" s="52">
        <v>1111201</v>
      </c>
      <c r="K88" s="28"/>
      <c r="L88" s="47"/>
      <c r="M88" s="38" t="s">
        <v>249</v>
      </c>
      <c r="N88" s="24"/>
      <c r="O88" s="25"/>
      <c r="P88" s="26"/>
      <c r="Q88" s="26"/>
      <c r="R88" s="26"/>
      <c r="S88" s="26"/>
      <c r="T88" s="26"/>
      <c r="U88" s="26"/>
      <c r="V88" s="26"/>
      <c r="W88" s="26">
        <v>100000</v>
      </c>
      <c r="X88" s="26"/>
      <c r="Y88" s="26"/>
      <c r="Z88" s="26"/>
      <c r="AA88" s="26"/>
    </row>
    <row r="89" spans="1:27" s="36" customFormat="1" ht="24.75" customHeight="1">
      <c r="A89" s="14"/>
      <c r="B89" s="15" t="s">
        <v>1</v>
      </c>
      <c r="C89" s="16"/>
      <c r="D89" s="17"/>
      <c r="E89" s="17"/>
      <c r="F89" s="18">
        <f>SUM(F5:F88)</f>
        <v>23167172</v>
      </c>
      <c r="G89" s="18">
        <f>SUM(G5:G88)</f>
        <v>1071579</v>
      </c>
      <c r="H89" s="18">
        <f>SUM(H5:H88)</f>
        <v>21689702</v>
      </c>
      <c r="I89" s="18">
        <f>SUM(I5:I88)</f>
        <v>1477470</v>
      </c>
      <c r="J89" s="19"/>
      <c r="K89" s="29"/>
      <c r="L89" s="40"/>
      <c r="M89" s="46"/>
      <c r="N89" s="32"/>
      <c r="O89" s="21"/>
      <c r="P89" s="12"/>
      <c r="Q89" s="12"/>
      <c r="R89" s="12"/>
      <c r="S89" s="12"/>
      <c r="T89" s="12"/>
      <c r="U89" s="12"/>
      <c r="V89" s="12"/>
      <c r="W89" s="12"/>
      <c r="X89" s="12"/>
      <c r="Y89" s="12"/>
      <c r="Z89" s="12"/>
      <c r="AA89" s="12"/>
    </row>
    <row r="90" spans="1:10" ht="6" customHeight="1">
      <c r="A90" s="3"/>
      <c r="B90" s="4"/>
      <c r="C90" s="5"/>
      <c r="D90" s="41"/>
      <c r="E90" s="4"/>
      <c r="F90" s="4"/>
      <c r="G90" s="4"/>
      <c r="H90" s="4"/>
      <c r="I90" s="4"/>
      <c r="J90" s="5"/>
    </row>
    <row r="91" spans="1:7" ht="15.75" hidden="1">
      <c r="A91" s="68" t="s">
        <v>50</v>
      </c>
      <c r="B91" s="68"/>
      <c r="C91" s="68"/>
      <c r="D91" s="68"/>
      <c r="E91" s="68"/>
      <c r="F91" s="68"/>
      <c r="G91" s="68"/>
    </row>
    <row r="92" spans="1:7" ht="15.75" hidden="1">
      <c r="A92" s="69" t="s">
        <v>51</v>
      </c>
      <c r="B92" s="69"/>
      <c r="C92" s="69"/>
      <c r="D92" s="69"/>
      <c r="E92" s="69"/>
      <c r="F92" s="69"/>
      <c r="G92" s="69"/>
    </row>
    <row r="93" spans="1:7" ht="15.75" hidden="1">
      <c r="A93" s="61" t="s">
        <v>52</v>
      </c>
      <c r="B93" s="61"/>
      <c r="C93" s="61"/>
      <c r="D93" s="61"/>
      <c r="E93" s="61"/>
      <c r="F93" s="61"/>
      <c r="G93" s="61"/>
    </row>
    <row r="94" spans="1:27" s="6" customFormat="1" ht="15.75" hidden="1">
      <c r="A94" s="61" t="s">
        <v>53</v>
      </c>
      <c r="B94" s="61"/>
      <c r="C94" s="61"/>
      <c r="D94" s="61"/>
      <c r="E94" s="61"/>
      <c r="F94" s="61"/>
      <c r="G94" s="61"/>
      <c r="J94" s="8"/>
      <c r="K94" s="30"/>
      <c r="L94" s="37"/>
      <c r="M94" s="42"/>
      <c r="N94" s="42"/>
      <c r="O94" s="43"/>
      <c r="P94" s="44"/>
      <c r="Q94" s="44"/>
      <c r="R94" s="44"/>
      <c r="S94" s="44"/>
      <c r="T94" s="44"/>
      <c r="U94" s="44"/>
      <c r="V94" s="44"/>
      <c r="W94" s="44"/>
      <c r="X94" s="44"/>
      <c r="Y94" s="44"/>
      <c r="Z94" s="44"/>
      <c r="AA94" s="44"/>
    </row>
    <row r="95" spans="1:27" s="6" customFormat="1" ht="19.5">
      <c r="A95" s="64" t="s">
        <v>54</v>
      </c>
      <c r="B95" s="64"/>
      <c r="C95" s="64"/>
      <c r="D95" s="7"/>
      <c r="E95" s="65" t="s">
        <v>55</v>
      </c>
      <c r="F95" s="65"/>
      <c r="G95" s="65"/>
      <c r="J95" s="8"/>
      <c r="K95" s="30"/>
      <c r="L95" s="37"/>
      <c r="M95" s="42"/>
      <c r="N95" s="42"/>
      <c r="O95" s="43"/>
      <c r="P95" s="44"/>
      <c r="Q95" s="44"/>
      <c r="R95" s="44"/>
      <c r="S95" s="44"/>
      <c r="T95" s="44"/>
      <c r="U95" s="44"/>
      <c r="V95" s="44"/>
      <c r="W95" s="44"/>
      <c r="X95" s="44"/>
      <c r="Y95" s="44"/>
      <c r="Z95" s="44"/>
      <c r="AA95" s="44"/>
    </row>
  </sheetData>
  <sheetProtection/>
  <autoFilter ref="A4:AA89"/>
  <mergeCells count="23">
    <mergeCell ref="A93:G93"/>
    <mergeCell ref="A94:G94"/>
    <mergeCell ref="A95:C95"/>
    <mergeCell ref="E95:G95"/>
    <mergeCell ref="J3:J4"/>
    <mergeCell ref="K3:K4"/>
    <mergeCell ref="F3:F4"/>
    <mergeCell ref="G3:H3"/>
    <mergeCell ref="I3:I4"/>
    <mergeCell ref="P3:AA3"/>
    <mergeCell ref="A91:G91"/>
    <mergeCell ref="A92:G92"/>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M91"/>
  <sheetViews>
    <sheetView view="pageBreakPreview" zoomScaleSheetLayoutView="100" zoomScalePageLayoutView="0" workbookViewId="0" topLeftCell="A1">
      <pane xSplit="3" ySplit="4" topLeftCell="D53" activePane="bottomRight" state="frozen"/>
      <selection pane="topLeft" activeCell="A1" sqref="A1"/>
      <selection pane="topRight" activeCell="D1" sqref="D1"/>
      <selection pane="bottomLeft" activeCell="A5" sqref="A5"/>
      <selection pane="bottomRight" activeCell="C54" sqref="C54"/>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hidden="1" customWidth="1"/>
    <col min="22" max="22" width="12.875" style="44" bestFit="1" customWidth="1"/>
    <col min="23"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365</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2" t="s">
        <v>3</v>
      </c>
      <c r="C3" s="62" t="s">
        <v>30</v>
      </c>
      <c r="D3" s="62" t="s">
        <v>4</v>
      </c>
      <c r="E3" s="62" t="s">
        <v>5</v>
      </c>
      <c r="F3" s="62" t="s">
        <v>6</v>
      </c>
      <c r="G3" s="62" t="s">
        <v>0</v>
      </c>
      <c r="H3" s="62"/>
      <c r="I3" s="62" t="s">
        <v>7</v>
      </c>
      <c r="J3" s="62" t="s">
        <v>11</v>
      </c>
      <c r="K3" s="63" t="s">
        <v>12</v>
      </c>
      <c r="L3" s="62" t="s">
        <v>8</v>
      </c>
      <c r="M3" s="70" t="s">
        <v>13</v>
      </c>
      <c r="N3" s="62" t="s">
        <v>28</v>
      </c>
      <c r="O3" s="62" t="s">
        <v>25</v>
      </c>
      <c r="P3" s="62" t="s">
        <v>26</v>
      </c>
      <c r="Q3" s="62"/>
      <c r="R3" s="62"/>
      <c r="S3" s="62"/>
      <c r="T3" s="62"/>
      <c r="U3" s="62"/>
      <c r="V3" s="62"/>
      <c r="W3" s="62"/>
      <c r="X3" s="62"/>
      <c r="Y3" s="62"/>
      <c r="Z3" s="62"/>
      <c r="AA3" s="62"/>
    </row>
    <row r="4" spans="1:39" s="36" customFormat="1" ht="32.25">
      <c r="A4" s="74"/>
      <c r="B4" s="62"/>
      <c r="C4" s="62"/>
      <c r="D4" s="62"/>
      <c r="E4" s="62"/>
      <c r="F4" s="62"/>
      <c r="G4" s="1" t="s">
        <v>9</v>
      </c>
      <c r="H4" s="1" t="s">
        <v>10</v>
      </c>
      <c r="I4" s="62"/>
      <c r="J4" s="62"/>
      <c r="K4" s="63"/>
      <c r="L4" s="62"/>
      <c r="M4" s="70"/>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V5</f>
        <v>0</v>
      </c>
      <c r="H5" s="49">
        <f>SUM(P5:V5)</f>
        <v>109344</v>
      </c>
      <c r="I5" s="50">
        <f>F5-H5</f>
        <v>0</v>
      </c>
      <c r="J5" s="52">
        <v>11101</v>
      </c>
      <c r="K5" s="27">
        <v>44746</v>
      </c>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69">V6</f>
        <v>0</v>
      </c>
      <c r="H6" s="49">
        <f aca="true" t="shared" si="1" ref="H6:H69">SUM(P6:V6)</f>
        <v>39880</v>
      </c>
      <c r="I6" s="50">
        <f aca="true" t="shared" si="2" ref="I6:I83">F6-H6</f>
        <v>0</v>
      </c>
      <c r="J6" s="52">
        <v>1110630</v>
      </c>
      <c r="K6" s="27">
        <v>44746</v>
      </c>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87876</v>
      </c>
      <c r="H7" s="49">
        <f t="shared" si="1"/>
        <v>111103</v>
      </c>
      <c r="I7" s="50">
        <f>F7-H7</f>
        <v>0</v>
      </c>
      <c r="J7" s="52">
        <v>1110630</v>
      </c>
      <c r="K7" s="27">
        <v>44746</v>
      </c>
      <c r="L7" s="47"/>
      <c r="M7" s="45" t="s">
        <v>44</v>
      </c>
      <c r="N7" s="31"/>
      <c r="O7" s="20"/>
      <c r="P7" s="11"/>
      <c r="Q7" s="11"/>
      <c r="R7" s="11"/>
      <c r="S7" s="11"/>
      <c r="T7" s="11"/>
      <c r="U7" s="11">
        <f>120387-90364-6796</f>
        <v>23227</v>
      </c>
      <c r="V7" s="11">
        <v>87876</v>
      </c>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v>44767</v>
      </c>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205849</v>
      </c>
      <c r="H9" s="49">
        <f t="shared" si="1"/>
        <v>476217</v>
      </c>
      <c r="I9" s="50">
        <f t="shared" si="2"/>
        <v>0</v>
      </c>
      <c r="J9" s="53" t="s">
        <v>59</v>
      </c>
      <c r="K9" s="27">
        <v>44767</v>
      </c>
      <c r="L9" s="47"/>
      <c r="M9" s="45" t="s">
        <v>46</v>
      </c>
      <c r="N9" s="31"/>
      <c r="O9" s="20"/>
      <c r="P9" s="11"/>
      <c r="Q9" s="11"/>
      <c r="R9" s="11"/>
      <c r="S9" s="11">
        <f>119265-83180</f>
        <v>36085</v>
      </c>
      <c r="T9" s="11">
        <v>115018</v>
      </c>
      <c r="U9" s="11">
        <v>119265</v>
      </c>
      <c r="V9" s="11">
        <v>205849</v>
      </c>
      <c r="W9" s="11"/>
      <c r="X9" s="11"/>
      <c r="Y9" s="11"/>
      <c r="Z9" s="11"/>
      <c r="AA9" s="11"/>
    </row>
    <row r="10" spans="1:27" ht="48">
      <c r="A10" s="48">
        <v>6</v>
      </c>
      <c r="B10" s="47"/>
      <c r="C10" s="48" t="s">
        <v>114</v>
      </c>
      <c r="D10" s="2" t="s">
        <v>257</v>
      </c>
      <c r="E10" s="47"/>
      <c r="F10" s="49">
        <v>9269</v>
      </c>
      <c r="G10" s="49">
        <f t="shared" si="0"/>
        <v>0</v>
      </c>
      <c r="H10" s="49">
        <f t="shared" si="1"/>
        <v>0</v>
      </c>
      <c r="I10" s="50">
        <f t="shared" si="2"/>
        <v>9269</v>
      </c>
      <c r="J10" s="53"/>
      <c r="K10" s="27"/>
      <c r="L10" s="47"/>
      <c r="M10" s="45" t="s">
        <v>57</v>
      </c>
      <c r="N10" s="31"/>
      <c r="O10" s="20"/>
      <c r="P10" s="11"/>
      <c r="Q10" s="11"/>
      <c r="R10" s="11"/>
      <c r="S10" s="11"/>
      <c r="T10" s="11"/>
      <c r="U10" s="11"/>
      <c r="V10" s="11"/>
      <c r="W10" s="11"/>
      <c r="X10" s="11"/>
      <c r="Y10" s="11"/>
      <c r="Z10" s="11"/>
      <c r="AA10" s="11"/>
    </row>
    <row r="11" spans="1:27" ht="307.5">
      <c r="A11" s="48">
        <v>7</v>
      </c>
      <c r="B11" s="47" t="s">
        <v>69</v>
      </c>
      <c r="C11" s="48" t="s">
        <v>66</v>
      </c>
      <c r="D11" s="2" t="s">
        <v>67</v>
      </c>
      <c r="E11" s="47" t="s">
        <v>68</v>
      </c>
      <c r="F11" s="49">
        <v>233415</v>
      </c>
      <c r="G11" s="49">
        <f t="shared" si="0"/>
        <v>21688</v>
      </c>
      <c r="H11" s="49">
        <f t="shared" si="1"/>
        <v>144648</v>
      </c>
      <c r="I11" s="50">
        <f t="shared" si="2"/>
        <v>88767</v>
      </c>
      <c r="J11" s="54">
        <v>1110731</v>
      </c>
      <c r="K11" s="27">
        <v>44771</v>
      </c>
      <c r="L11" s="47"/>
      <c r="M11" s="45" t="s">
        <v>45</v>
      </c>
      <c r="N11" s="31"/>
      <c r="O11" s="20"/>
      <c r="P11" s="11">
        <v>7443</v>
      </c>
      <c r="Q11" s="11">
        <v>6616</v>
      </c>
      <c r="R11" s="11"/>
      <c r="S11" s="11">
        <v>51372</v>
      </c>
      <c r="T11" s="11">
        <v>23986</v>
      </c>
      <c r="U11" s="11">
        <v>33543</v>
      </c>
      <c r="V11" s="11">
        <v>21688</v>
      </c>
      <c r="W11" s="11"/>
      <c r="X11" s="11"/>
      <c r="Y11" s="11"/>
      <c r="Z11" s="11"/>
      <c r="AA11" s="11"/>
    </row>
    <row r="12" spans="1:27" ht="356.25">
      <c r="A12" s="48">
        <v>8</v>
      </c>
      <c r="B12" s="47" t="s">
        <v>73</v>
      </c>
      <c r="C12" s="48" t="s">
        <v>70</v>
      </c>
      <c r="D12" s="2" t="s">
        <v>71</v>
      </c>
      <c r="E12" s="47" t="s">
        <v>72</v>
      </c>
      <c r="F12" s="49">
        <v>10000</v>
      </c>
      <c r="G12" s="49">
        <f t="shared" si="0"/>
        <v>10000</v>
      </c>
      <c r="H12" s="49">
        <f t="shared" si="1"/>
        <v>10000</v>
      </c>
      <c r="I12" s="50">
        <f t="shared" si="2"/>
        <v>0</v>
      </c>
      <c r="J12" s="53"/>
      <c r="K12" s="27">
        <v>44740</v>
      </c>
      <c r="L12" s="47"/>
      <c r="M12" s="45" t="s">
        <v>46</v>
      </c>
      <c r="N12" s="31"/>
      <c r="O12" s="20"/>
      <c r="P12" s="11"/>
      <c r="Q12" s="11"/>
      <c r="R12" s="11"/>
      <c r="S12" s="11"/>
      <c r="T12" s="11"/>
      <c r="U12" s="11"/>
      <c r="V12" s="11">
        <v>10000</v>
      </c>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v>44760</v>
      </c>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15715</v>
      </c>
      <c r="H14" s="49">
        <f t="shared" si="1"/>
        <v>142992</v>
      </c>
      <c r="I14" s="50">
        <f t="shared" si="2"/>
        <v>0</v>
      </c>
      <c r="J14" s="54">
        <v>1110731</v>
      </c>
      <c r="K14" s="27">
        <v>44760</v>
      </c>
      <c r="L14" s="47"/>
      <c r="M14" s="45" t="s">
        <v>46</v>
      </c>
      <c r="N14" s="31"/>
      <c r="O14" s="20"/>
      <c r="P14" s="11"/>
      <c r="Q14" s="11"/>
      <c r="R14" s="11"/>
      <c r="S14" s="11">
        <v>88308</v>
      </c>
      <c r="T14" s="11">
        <v>18789</v>
      </c>
      <c r="U14" s="11">
        <v>20180</v>
      </c>
      <c r="V14" s="11">
        <v>15715</v>
      </c>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0</v>
      </c>
      <c r="H16" s="49">
        <f t="shared" si="1"/>
        <v>0</v>
      </c>
      <c r="I16" s="50">
        <f t="shared" si="2"/>
        <v>37612</v>
      </c>
      <c r="J16" s="54">
        <v>1110731</v>
      </c>
      <c r="K16" s="27"/>
      <c r="L16" s="47"/>
      <c r="M16" s="45" t="s">
        <v>47</v>
      </c>
      <c r="N16" s="31"/>
      <c r="O16" s="20"/>
      <c r="P16" s="11"/>
      <c r="Q16" s="11"/>
      <c r="R16" s="11"/>
      <c r="S16" s="11"/>
      <c r="T16" s="11"/>
      <c r="U16" s="11"/>
      <c r="V16" s="11"/>
      <c r="W16" s="11"/>
      <c r="X16" s="11"/>
      <c r="Y16" s="11"/>
      <c r="Z16" s="11"/>
      <c r="AA16" s="11"/>
    </row>
    <row r="17" spans="1:27" ht="177.75">
      <c r="A17" s="48">
        <v>13</v>
      </c>
      <c r="B17" s="47" t="s">
        <v>286</v>
      </c>
      <c r="C17" s="48" t="s">
        <v>130</v>
      </c>
      <c r="D17" s="2" t="s">
        <v>131</v>
      </c>
      <c r="E17" s="47" t="s">
        <v>285</v>
      </c>
      <c r="F17" s="49">
        <f>65000+195950+284050</f>
        <v>545000</v>
      </c>
      <c r="G17" s="49">
        <f t="shared" si="0"/>
        <v>13846</v>
      </c>
      <c r="H17" s="49">
        <f t="shared" si="1"/>
        <v>526246</v>
      </c>
      <c r="I17" s="50">
        <f t="shared" si="2"/>
        <v>18754</v>
      </c>
      <c r="J17" s="54">
        <v>1110731</v>
      </c>
      <c r="K17" s="27">
        <v>44767</v>
      </c>
      <c r="L17" s="47"/>
      <c r="M17" s="45" t="s">
        <v>46</v>
      </c>
      <c r="N17" s="31"/>
      <c r="O17" s="20"/>
      <c r="P17" s="11">
        <v>236026</v>
      </c>
      <c r="Q17" s="11"/>
      <c r="R17" s="11">
        <v>9253</v>
      </c>
      <c r="S17" s="11">
        <v>9253</v>
      </c>
      <c r="T17" s="11">
        <v>201403</v>
      </c>
      <c r="U17" s="11">
        <v>56465</v>
      </c>
      <c r="V17" s="11">
        <v>13846</v>
      </c>
      <c r="W17" s="11"/>
      <c r="X17" s="11"/>
      <c r="Y17" s="11"/>
      <c r="Z17" s="11"/>
      <c r="AA17" s="11"/>
    </row>
    <row r="18" spans="1:27" ht="281.25">
      <c r="A18" s="48">
        <v>14</v>
      </c>
      <c r="B18" s="47" t="s">
        <v>363</v>
      </c>
      <c r="C18" s="48" t="s">
        <v>62</v>
      </c>
      <c r="D18" s="2" t="s">
        <v>63</v>
      </c>
      <c r="E18" s="47" t="s">
        <v>64</v>
      </c>
      <c r="F18" s="49">
        <v>18829</v>
      </c>
      <c r="G18" s="49">
        <f t="shared" si="0"/>
        <v>0</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 t="shared" si="0"/>
        <v>750</v>
      </c>
      <c r="H21" s="49">
        <f t="shared" si="1"/>
        <v>750</v>
      </c>
      <c r="I21" s="50">
        <f>F21-H21</f>
        <v>0</v>
      </c>
      <c r="J21" s="54"/>
      <c r="K21" s="27"/>
      <c r="L21" s="47"/>
      <c r="M21" s="45" t="s">
        <v>46</v>
      </c>
      <c r="N21" s="31"/>
      <c r="O21" s="20"/>
      <c r="P21" s="11"/>
      <c r="Q21" s="11"/>
      <c r="R21" s="11"/>
      <c r="S21" s="11"/>
      <c r="T21" s="11"/>
      <c r="U21" s="11"/>
      <c r="V21" s="11">
        <v>750</v>
      </c>
      <c r="W21" s="11"/>
      <c r="X21" s="11"/>
      <c r="Y21" s="11"/>
      <c r="Z21" s="11"/>
      <c r="AA21" s="11"/>
    </row>
    <row r="22" spans="1:27" ht="96.75">
      <c r="A22" s="48">
        <v>18</v>
      </c>
      <c r="B22" s="47" t="s">
        <v>81</v>
      </c>
      <c r="C22" s="48" t="s">
        <v>78</v>
      </c>
      <c r="D22" s="2" t="s">
        <v>80</v>
      </c>
      <c r="E22" s="47" t="s">
        <v>79</v>
      </c>
      <c r="F22" s="49">
        <v>21081</v>
      </c>
      <c r="G22" s="49">
        <f t="shared" si="0"/>
        <v>0</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1470</v>
      </c>
      <c r="H24" s="49">
        <f t="shared" si="1"/>
        <v>26467</v>
      </c>
      <c r="I24" s="50">
        <f t="shared" si="2"/>
        <v>4411</v>
      </c>
      <c r="J24" s="52">
        <v>1110731</v>
      </c>
      <c r="K24" s="27"/>
      <c r="L24" s="47"/>
      <c r="M24" s="45" t="s">
        <v>46</v>
      </c>
      <c r="N24" s="31"/>
      <c r="O24" s="20"/>
      <c r="P24" s="11"/>
      <c r="Q24" s="11"/>
      <c r="R24" s="11">
        <v>4411</v>
      </c>
      <c r="S24" s="11">
        <v>7352</v>
      </c>
      <c r="T24" s="11">
        <v>5882</v>
      </c>
      <c r="U24" s="11">
        <v>7352</v>
      </c>
      <c r="V24" s="11">
        <v>1470</v>
      </c>
      <c r="W24" s="11"/>
      <c r="X24" s="11"/>
      <c r="Y24" s="11"/>
      <c r="Z24" s="11"/>
      <c r="AA24" s="11"/>
    </row>
    <row r="25" spans="1:27" ht="64.5">
      <c r="A25" s="48">
        <v>21</v>
      </c>
      <c r="B25" s="47"/>
      <c r="C25" s="48" t="s">
        <v>86</v>
      </c>
      <c r="D25" s="2" t="s">
        <v>88</v>
      </c>
      <c r="E25" s="47" t="s">
        <v>87</v>
      </c>
      <c r="F25" s="49">
        <v>120000</v>
      </c>
      <c r="G25" s="49">
        <f t="shared" si="0"/>
        <v>50130</v>
      </c>
      <c r="H25" s="49">
        <f t="shared" si="1"/>
        <v>50130</v>
      </c>
      <c r="I25" s="50">
        <f t="shared" si="2"/>
        <v>69870</v>
      </c>
      <c r="J25" s="52">
        <v>1110731</v>
      </c>
      <c r="K25" s="27"/>
      <c r="L25" s="47"/>
      <c r="M25" s="45" t="s">
        <v>46</v>
      </c>
      <c r="N25" s="31"/>
      <c r="O25" s="20"/>
      <c r="P25" s="11"/>
      <c r="Q25" s="11"/>
      <c r="R25" s="11"/>
      <c r="S25" s="11"/>
      <c r="T25" s="11"/>
      <c r="U25" s="11"/>
      <c r="V25" s="11">
        <v>50130</v>
      </c>
      <c r="W25" s="11"/>
      <c r="X25" s="11"/>
      <c r="Y25" s="11"/>
      <c r="Z25" s="11"/>
      <c r="AA25" s="11"/>
    </row>
    <row r="26" spans="1:27" ht="162">
      <c r="A26" s="48">
        <v>22</v>
      </c>
      <c r="B26" s="47" t="s">
        <v>166</v>
      </c>
      <c r="C26" s="48" t="s">
        <v>163</v>
      </c>
      <c r="D26" s="2" t="s">
        <v>164</v>
      </c>
      <c r="E26" s="47" t="s">
        <v>165</v>
      </c>
      <c r="F26" s="49">
        <v>4000</v>
      </c>
      <c r="G26" s="49">
        <f t="shared" si="0"/>
        <v>0</v>
      </c>
      <c r="H26" s="49">
        <f t="shared" si="1"/>
        <v>4000</v>
      </c>
      <c r="I26" s="50">
        <f t="shared" si="2"/>
        <v>0</v>
      </c>
      <c r="J26" s="52">
        <v>1110331</v>
      </c>
      <c r="K26" s="27">
        <v>44670</v>
      </c>
      <c r="L26" s="47"/>
      <c r="M26" s="45" t="s">
        <v>45</v>
      </c>
      <c r="N26" s="31"/>
      <c r="O26" s="20"/>
      <c r="P26" s="11"/>
      <c r="Q26" s="11"/>
      <c r="R26" s="11"/>
      <c r="S26" s="11">
        <v>4000</v>
      </c>
      <c r="T26" s="11"/>
      <c r="U26" s="11"/>
      <c r="V26" s="11"/>
      <c r="W26" s="11"/>
      <c r="X26" s="11"/>
      <c r="Y26" s="11"/>
      <c r="Z26" s="11"/>
      <c r="AA26" s="11"/>
    </row>
    <row r="27" spans="1:27" ht="81">
      <c r="A27" s="48">
        <v>23</v>
      </c>
      <c r="B27" s="23" t="s">
        <v>213</v>
      </c>
      <c r="C27" s="48" t="s">
        <v>210</v>
      </c>
      <c r="D27" s="2" t="s">
        <v>211</v>
      </c>
      <c r="E27" s="23" t="s">
        <v>212</v>
      </c>
      <c r="F27" s="49">
        <v>416373</v>
      </c>
      <c r="G27" s="49">
        <f t="shared" si="0"/>
        <v>0</v>
      </c>
      <c r="H27" s="49">
        <f t="shared" si="1"/>
        <v>416373</v>
      </c>
      <c r="I27" s="50">
        <f t="shared" si="2"/>
        <v>0</v>
      </c>
      <c r="J27" s="52">
        <v>11107</v>
      </c>
      <c r="K27" s="27">
        <v>44701</v>
      </c>
      <c r="L27" s="47"/>
      <c r="M27" s="45" t="s">
        <v>57</v>
      </c>
      <c r="N27" s="31"/>
      <c r="O27" s="20"/>
      <c r="P27" s="11"/>
      <c r="Q27" s="11"/>
      <c r="R27" s="11"/>
      <c r="S27" s="11"/>
      <c r="T27" s="11">
        <v>416373</v>
      </c>
      <c r="U27" s="11"/>
      <c r="V27" s="11"/>
      <c r="W27" s="11"/>
      <c r="X27" s="11"/>
      <c r="Y27" s="11"/>
      <c r="Z27" s="11"/>
      <c r="AA27" s="11"/>
    </row>
    <row r="28" spans="1:27" ht="145.5">
      <c r="A28" s="48">
        <v>24</v>
      </c>
      <c r="B28" s="23" t="s">
        <v>324</v>
      </c>
      <c r="C28" s="48" t="s">
        <v>321</v>
      </c>
      <c r="D28" s="2" t="s">
        <v>322</v>
      </c>
      <c r="E28" s="23" t="s">
        <v>323</v>
      </c>
      <c r="F28" s="49">
        <v>7957</v>
      </c>
      <c r="G28" s="49">
        <f t="shared" si="0"/>
        <v>0</v>
      </c>
      <c r="H28" s="49">
        <f t="shared" si="1"/>
        <v>7957</v>
      </c>
      <c r="I28" s="50">
        <f>F28-H28</f>
        <v>0</v>
      </c>
      <c r="J28" s="52">
        <v>11107</v>
      </c>
      <c r="K28" s="27">
        <v>44739</v>
      </c>
      <c r="L28" s="47"/>
      <c r="M28" s="45" t="s">
        <v>57</v>
      </c>
      <c r="N28" s="31"/>
      <c r="O28" s="20"/>
      <c r="P28" s="11"/>
      <c r="Q28" s="11"/>
      <c r="R28" s="11"/>
      <c r="S28" s="11"/>
      <c r="T28" s="11"/>
      <c r="U28" s="11">
        <v>7957</v>
      </c>
      <c r="V28" s="11"/>
      <c r="W28" s="11"/>
      <c r="X28" s="11"/>
      <c r="Y28" s="11"/>
      <c r="Z28" s="11"/>
      <c r="AA28" s="11"/>
    </row>
    <row r="29" spans="1:27" ht="177.75">
      <c r="A29" s="48">
        <v>25</v>
      </c>
      <c r="B29" s="23" t="s">
        <v>320</v>
      </c>
      <c r="C29" s="48" t="s">
        <v>317</v>
      </c>
      <c r="D29" s="2" t="s">
        <v>318</v>
      </c>
      <c r="E29" s="23" t="s">
        <v>319</v>
      </c>
      <c r="F29" s="49">
        <v>5000</v>
      </c>
      <c r="G29" s="49">
        <f t="shared" si="0"/>
        <v>0</v>
      </c>
      <c r="H29" s="49">
        <f t="shared" si="1"/>
        <v>0</v>
      </c>
      <c r="I29" s="50">
        <f>F29-H29</f>
        <v>5000</v>
      </c>
      <c r="J29" s="52">
        <v>11107</v>
      </c>
      <c r="K29" s="27"/>
      <c r="L29" s="47"/>
      <c r="M29" s="45" t="s">
        <v>46</v>
      </c>
      <c r="N29" s="31"/>
      <c r="O29" s="20"/>
      <c r="P29" s="11"/>
      <c r="Q29" s="11"/>
      <c r="R29" s="11"/>
      <c r="S29" s="11"/>
      <c r="T29" s="11"/>
      <c r="U29" s="11"/>
      <c r="V29" s="11"/>
      <c r="W29" s="11"/>
      <c r="X29" s="11"/>
      <c r="Y29" s="11"/>
      <c r="Z29" s="11"/>
      <c r="AA29" s="11"/>
    </row>
    <row r="30" spans="1:27" ht="96.75">
      <c r="A30" s="48">
        <v>26</v>
      </c>
      <c r="B30" s="47" t="s">
        <v>148</v>
      </c>
      <c r="C30" s="48" t="s">
        <v>145</v>
      </c>
      <c r="D30" s="2" t="s">
        <v>146</v>
      </c>
      <c r="E30" s="47" t="s">
        <v>147</v>
      </c>
      <c r="F30" s="49">
        <v>8000</v>
      </c>
      <c r="G30" s="49">
        <f t="shared" si="0"/>
        <v>0</v>
      </c>
      <c r="H30" s="49">
        <f t="shared" si="1"/>
        <v>8000</v>
      </c>
      <c r="I30" s="50">
        <f t="shared" si="2"/>
        <v>0</v>
      </c>
      <c r="J30" s="52"/>
      <c r="K30" s="27"/>
      <c r="L30" s="47"/>
      <c r="M30" s="45" t="s">
        <v>44</v>
      </c>
      <c r="N30" s="31"/>
      <c r="O30" s="20"/>
      <c r="P30" s="11"/>
      <c r="Q30" s="11">
        <v>8000</v>
      </c>
      <c r="R30" s="11"/>
      <c r="S30" s="11"/>
      <c r="T30" s="11"/>
      <c r="U30" s="11"/>
      <c r="V30" s="11"/>
      <c r="W30" s="11"/>
      <c r="X30" s="11"/>
      <c r="Y30" s="11"/>
      <c r="Z30" s="11"/>
      <c r="AA30" s="11"/>
    </row>
    <row r="31" spans="1:27" ht="64.5">
      <c r="A31" s="48">
        <v>27</v>
      </c>
      <c r="B31" s="47" t="s">
        <v>348</v>
      </c>
      <c r="C31" s="48" t="s">
        <v>345</v>
      </c>
      <c r="D31" s="2" t="s">
        <v>346</v>
      </c>
      <c r="E31" s="47" t="s">
        <v>347</v>
      </c>
      <c r="F31" s="49">
        <v>50000</v>
      </c>
      <c r="G31" s="49">
        <f t="shared" si="0"/>
        <v>0</v>
      </c>
      <c r="H31" s="49">
        <f t="shared" si="1"/>
        <v>0</v>
      </c>
      <c r="I31" s="50">
        <f>F31-H31</f>
        <v>50000</v>
      </c>
      <c r="J31" s="52">
        <v>1110831</v>
      </c>
      <c r="K31" s="27"/>
      <c r="L31" s="47"/>
      <c r="M31" s="45" t="s">
        <v>57</v>
      </c>
      <c r="N31" s="31"/>
      <c r="O31" s="20"/>
      <c r="P31" s="11"/>
      <c r="Q31" s="11"/>
      <c r="R31" s="11"/>
      <c r="S31" s="11"/>
      <c r="T31" s="11"/>
      <c r="U31" s="11"/>
      <c r="V31" s="11"/>
      <c r="W31" s="11"/>
      <c r="X31" s="11"/>
      <c r="Y31" s="11"/>
      <c r="Z31" s="11"/>
      <c r="AA31" s="11"/>
    </row>
    <row r="32" spans="1:27" ht="81">
      <c r="A32" s="48">
        <v>28</v>
      </c>
      <c r="B32" s="47" t="s">
        <v>381</v>
      </c>
      <c r="C32" s="48" t="s">
        <v>379</v>
      </c>
      <c r="D32" s="2" t="s">
        <v>382</v>
      </c>
      <c r="E32" s="47" t="s">
        <v>380</v>
      </c>
      <c r="F32" s="49">
        <v>60000</v>
      </c>
      <c r="G32" s="49">
        <f t="shared" si="0"/>
        <v>45885</v>
      </c>
      <c r="H32" s="49">
        <f t="shared" si="1"/>
        <v>45885</v>
      </c>
      <c r="I32" s="50">
        <f>F32-H32</f>
        <v>14115</v>
      </c>
      <c r="J32" s="52">
        <v>1110731</v>
      </c>
      <c r="K32" s="27"/>
      <c r="L32" s="47"/>
      <c r="M32" s="45" t="s">
        <v>237</v>
      </c>
      <c r="N32" s="31"/>
      <c r="O32" s="20"/>
      <c r="P32" s="11"/>
      <c r="Q32" s="11"/>
      <c r="R32" s="11"/>
      <c r="S32" s="11"/>
      <c r="T32" s="11"/>
      <c r="U32" s="11"/>
      <c r="V32" s="11">
        <v>45885</v>
      </c>
      <c r="W32" s="11"/>
      <c r="X32" s="11"/>
      <c r="Y32" s="11"/>
      <c r="Z32" s="11"/>
      <c r="AA32" s="11"/>
    </row>
    <row r="33" spans="1:27" ht="210">
      <c r="A33" s="48">
        <v>29</v>
      </c>
      <c r="B33" s="47" t="s">
        <v>238</v>
      </c>
      <c r="C33" s="48" t="s">
        <v>234</v>
      </c>
      <c r="D33" s="2" t="s">
        <v>235</v>
      </c>
      <c r="E33" s="47" t="s">
        <v>236</v>
      </c>
      <c r="F33" s="49">
        <v>92634</v>
      </c>
      <c r="G33" s="49">
        <f t="shared" si="0"/>
        <v>9925</v>
      </c>
      <c r="H33" s="49">
        <f t="shared" si="1"/>
        <v>43009</v>
      </c>
      <c r="I33" s="50">
        <f t="shared" si="2"/>
        <v>49625</v>
      </c>
      <c r="J33" s="52">
        <v>1110731</v>
      </c>
      <c r="K33" s="27"/>
      <c r="L33" s="47"/>
      <c r="M33" s="45" t="s">
        <v>237</v>
      </c>
      <c r="N33" s="31"/>
      <c r="O33" s="20"/>
      <c r="P33" s="11"/>
      <c r="Q33" s="11"/>
      <c r="R33" s="11"/>
      <c r="S33" s="11">
        <v>3309</v>
      </c>
      <c r="T33" s="11">
        <v>13233</v>
      </c>
      <c r="U33" s="11">
        <v>16542</v>
      </c>
      <c r="V33" s="11">
        <v>9925</v>
      </c>
      <c r="W33" s="11"/>
      <c r="X33" s="11"/>
      <c r="Y33" s="11"/>
      <c r="Z33" s="11"/>
      <c r="AA33" s="11"/>
    </row>
    <row r="34" spans="1:27" ht="113.25">
      <c r="A34" s="48">
        <v>30</v>
      </c>
      <c r="B34" s="47" t="s">
        <v>181</v>
      </c>
      <c r="C34" s="48" t="s">
        <v>270</v>
      </c>
      <c r="D34" s="2" t="s">
        <v>179</v>
      </c>
      <c r="E34" s="47" t="s">
        <v>180</v>
      </c>
      <c r="F34" s="49">
        <v>40000</v>
      </c>
      <c r="G34" s="49">
        <f t="shared" si="0"/>
        <v>0</v>
      </c>
      <c r="H34" s="49">
        <f t="shared" si="1"/>
        <v>0</v>
      </c>
      <c r="I34" s="50">
        <f>F34-H34</f>
        <v>40000</v>
      </c>
      <c r="J34" s="52">
        <v>1110731</v>
      </c>
      <c r="K34" s="27"/>
      <c r="L34" s="47"/>
      <c r="M34" s="45" t="s">
        <v>47</v>
      </c>
      <c r="N34" s="31"/>
      <c r="O34" s="20"/>
      <c r="P34" s="11"/>
      <c r="Q34" s="11"/>
      <c r="R34" s="11"/>
      <c r="S34" s="11"/>
      <c r="T34" s="11"/>
      <c r="U34" s="11"/>
      <c r="V34" s="11"/>
      <c r="W34" s="11"/>
      <c r="X34" s="11"/>
      <c r="Y34" s="11"/>
      <c r="Z34" s="11"/>
      <c r="AA34" s="11"/>
    </row>
    <row r="35" spans="1:27" ht="162">
      <c r="A35" s="48">
        <v>31</v>
      </c>
      <c r="B35" s="47" t="s">
        <v>156</v>
      </c>
      <c r="C35" s="48" t="s">
        <v>154</v>
      </c>
      <c r="D35" s="2" t="s">
        <v>155</v>
      </c>
      <c r="E35" s="47" t="s">
        <v>157</v>
      </c>
      <c r="F35" s="49">
        <v>246000</v>
      </c>
      <c r="G35" s="49">
        <f t="shared" si="0"/>
        <v>22480</v>
      </c>
      <c r="H35" s="49">
        <f t="shared" si="1"/>
        <v>171154</v>
      </c>
      <c r="I35" s="50">
        <f t="shared" si="2"/>
        <v>74846</v>
      </c>
      <c r="J35" s="52">
        <v>1110731</v>
      </c>
      <c r="K35" s="27"/>
      <c r="L35" s="47"/>
      <c r="M35" s="45" t="s">
        <v>46</v>
      </c>
      <c r="N35" s="31"/>
      <c r="O35" s="20"/>
      <c r="P35" s="11"/>
      <c r="Q35" s="11"/>
      <c r="R35" s="11">
        <v>72707</v>
      </c>
      <c r="S35" s="11">
        <v>49009</v>
      </c>
      <c r="T35" s="11">
        <v>5500</v>
      </c>
      <c r="U35" s="11">
        <v>21458</v>
      </c>
      <c r="V35" s="11">
        <v>22480</v>
      </c>
      <c r="W35" s="11"/>
      <c r="X35" s="11"/>
      <c r="Y35" s="11"/>
      <c r="Z35" s="11"/>
      <c r="AA35" s="11"/>
    </row>
    <row r="36" spans="1:27" ht="64.5">
      <c r="A36" s="48">
        <v>32</v>
      </c>
      <c r="B36" s="47" t="s">
        <v>252</v>
      </c>
      <c r="C36" s="48" t="s">
        <v>154</v>
      </c>
      <c r="D36" s="2" t="s">
        <v>253</v>
      </c>
      <c r="E36" s="47" t="s">
        <v>251</v>
      </c>
      <c r="F36" s="49">
        <v>5000</v>
      </c>
      <c r="G36" s="49">
        <f t="shared" si="0"/>
        <v>0</v>
      </c>
      <c r="H36" s="49">
        <f t="shared" si="1"/>
        <v>0</v>
      </c>
      <c r="I36" s="50">
        <f t="shared" si="2"/>
        <v>5000</v>
      </c>
      <c r="J36" s="52">
        <v>11107</v>
      </c>
      <c r="K36" s="27"/>
      <c r="L36" s="47"/>
      <c r="M36" s="45" t="s">
        <v>46</v>
      </c>
      <c r="N36" s="31"/>
      <c r="O36" s="20"/>
      <c r="P36" s="11"/>
      <c r="Q36" s="11"/>
      <c r="R36" s="11"/>
      <c r="S36" s="11"/>
      <c r="T36" s="11"/>
      <c r="U36" s="11"/>
      <c r="V36" s="11"/>
      <c r="W36" s="11"/>
      <c r="X36" s="11"/>
      <c r="Y36" s="11"/>
      <c r="Z36" s="11"/>
      <c r="AA36" s="11"/>
    </row>
    <row r="37" spans="1:27" ht="64.5">
      <c r="A37" s="48">
        <v>33</v>
      </c>
      <c r="B37" s="47" t="s">
        <v>225</v>
      </c>
      <c r="C37" s="48" t="s">
        <v>223</v>
      </c>
      <c r="D37" s="2" t="s">
        <v>226</v>
      </c>
      <c r="E37" s="47" t="s">
        <v>224</v>
      </c>
      <c r="F37" s="49">
        <v>1000</v>
      </c>
      <c r="G37" s="49">
        <f t="shared" si="0"/>
        <v>0</v>
      </c>
      <c r="H37" s="49">
        <f t="shared" si="1"/>
        <v>0</v>
      </c>
      <c r="I37" s="50">
        <f t="shared" si="2"/>
        <v>1000</v>
      </c>
      <c r="J37" s="52">
        <v>11105</v>
      </c>
      <c r="K37" s="27"/>
      <c r="L37" s="47"/>
      <c r="M37" s="45" t="s">
        <v>46</v>
      </c>
      <c r="N37" s="31"/>
      <c r="O37" s="20"/>
      <c r="P37" s="11"/>
      <c r="Q37" s="11"/>
      <c r="R37" s="11"/>
      <c r="S37" s="11"/>
      <c r="T37" s="11"/>
      <c r="U37" s="11"/>
      <c r="V37" s="11"/>
      <c r="W37" s="11"/>
      <c r="X37" s="11"/>
      <c r="Y37" s="11"/>
      <c r="Z37" s="11"/>
      <c r="AA37" s="11"/>
    </row>
    <row r="38" spans="1:27" ht="48">
      <c r="A38" s="48">
        <v>34</v>
      </c>
      <c r="B38" s="47"/>
      <c r="C38" s="48" t="s">
        <v>223</v>
      </c>
      <c r="D38" s="2" t="s">
        <v>233</v>
      </c>
      <c r="E38" s="47" t="s">
        <v>232</v>
      </c>
      <c r="F38" s="49">
        <v>50000</v>
      </c>
      <c r="G38" s="49">
        <f t="shared" si="0"/>
        <v>0</v>
      </c>
      <c r="H38" s="49">
        <f t="shared" si="1"/>
        <v>50000</v>
      </c>
      <c r="I38" s="50">
        <f t="shared" si="2"/>
        <v>0</v>
      </c>
      <c r="J38" s="52"/>
      <c r="K38" s="27">
        <v>44728</v>
      </c>
      <c r="L38" s="47"/>
      <c r="M38" s="45" t="s">
        <v>231</v>
      </c>
      <c r="N38" s="31"/>
      <c r="O38" s="20"/>
      <c r="P38" s="11"/>
      <c r="Q38" s="11"/>
      <c r="R38" s="11"/>
      <c r="S38" s="11"/>
      <c r="T38" s="11"/>
      <c r="U38" s="11">
        <v>50000</v>
      </c>
      <c r="V38" s="11"/>
      <c r="W38" s="11"/>
      <c r="X38" s="11"/>
      <c r="Y38" s="11"/>
      <c r="Z38" s="11"/>
      <c r="AA38" s="11"/>
    </row>
    <row r="39" spans="1:27" ht="64.5">
      <c r="A39" s="48">
        <v>35</v>
      </c>
      <c r="B39" s="47" t="s">
        <v>265</v>
      </c>
      <c r="C39" s="48" t="s">
        <v>262</v>
      </c>
      <c r="D39" s="2" t="s">
        <v>263</v>
      </c>
      <c r="E39" s="47" t="s">
        <v>264</v>
      </c>
      <c r="F39" s="49">
        <v>10000</v>
      </c>
      <c r="G39" s="49">
        <f t="shared" si="0"/>
        <v>0</v>
      </c>
      <c r="H39" s="49">
        <f t="shared" si="1"/>
        <v>0</v>
      </c>
      <c r="I39" s="50">
        <f t="shared" si="2"/>
        <v>10000</v>
      </c>
      <c r="J39" s="52">
        <v>11112</v>
      </c>
      <c r="K39" s="27"/>
      <c r="L39" s="47"/>
      <c r="M39" s="45" t="s">
        <v>57</v>
      </c>
      <c r="N39" s="31"/>
      <c r="O39" s="20"/>
      <c r="P39" s="11"/>
      <c r="Q39" s="11"/>
      <c r="R39" s="11"/>
      <c r="S39" s="11"/>
      <c r="T39" s="11"/>
      <c r="U39" s="11"/>
      <c r="V39" s="11"/>
      <c r="W39" s="11"/>
      <c r="X39" s="11"/>
      <c r="Y39" s="11"/>
      <c r="Z39" s="11"/>
      <c r="AA39" s="11"/>
    </row>
    <row r="40" spans="1:27" ht="113.25">
      <c r="A40" s="48">
        <v>36</v>
      </c>
      <c r="B40" s="47" t="s">
        <v>352</v>
      </c>
      <c r="C40" s="48" t="s">
        <v>349</v>
      </c>
      <c r="D40" s="2" t="s">
        <v>350</v>
      </c>
      <c r="E40" s="47" t="s">
        <v>351</v>
      </c>
      <c r="F40" s="49">
        <v>100000</v>
      </c>
      <c r="G40" s="49">
        <f t="shared" si="0"/>
        <v>0</v>
      </c>
      <c r="H40" s="49">
        <f t="shared" si="1"/>
        <v>0</v>
      </c>
      <c r="I40" s="50">
        <f>F40-H40</f>
        <v>100000</v>
      </c>
      <c r="J40" s="52">
        <v>11112</v>
      </c>
      <c r="K40" s="27"/>
      <c r="L40" s="47"/>
      <c r="M40" s="45" t="s">
        <v>44</v>
      </c>
      <c r="N40" s="31"/>
      <c r="O40" s="20"/>
      <c r="P40" s="11"/>
      <c r="Q40" s="11"/>
      <c r="R40" s="11"/>
      <c r="S40" s="11"/>
      <c r="T40" s="11"/>
      <c r="U40" s="11"/>
      <c r="V40" s="11"/>
      <c r="W40" s="11"/>
      <c r="X40" s="11"/>
      <c r="Y40" s="11"/>
      <c r="Z40" s="11"/>
      <c r="AA40" s="11"/>
    </row>
    <row r="41" spans="1:27" ht="145.5">
      <c r="A41" s="48">
        <v>37</v>
      </c>
      <c r="B41" s="47" t="s">
        <v>357</v>
      </c>
      <c r="C41" s="48" t="s">
        <v>353</v>
      </c>
      <c r="D41" s="2" t="s">
        <v>356</v>
      </c>
      <c r="E41" s="47" t="s">
        <v>354</v>
      </c>
      <c r="F41" s="49">
        <v>98500</v>
      </c>
      <c r="G41" s="49">
        <f t="shared" si="0"/>
        <v>98500</v>
      </c>
      <c r="H41" s="49">
        <f t="shared" si="1"/>
        <v>98500</v>
      </c>
      <c r="I41" s="50">
        <f>F41-H41</f>
        <v>0</v>
      </c>
      <c r="J41" s="52">
        <v>1110731</v>
      </c>
      <c r="K41" s="27"/>
      <c r="L41" s="47"/>
      <c r="M41" s="45" t="s">
        <v>355</v>
      </c>
      <c r="N41" s="31"/>
      <c r="O41" s="20"/>
      <c r="P41" s="11"/>
      <c r="Q41" s="11"/>
      <c r="R41" s="11"/>
      <c r="S41" s="11"/>
      <c r="T41" s="11"/>
      <c r="U41" s="11"/>
      <c r="V41" s="11">
        <v>98500</v>
      </c>
      <c r="W41" s="11"/>
      <c r="X41" s="11"/>
      <c r="Y41" s="11"/>
      <c r="Z41" s="11"/>
      <c r="AA41" s="11"/>
    </row>
    <row r="42" spans="1:39" ht="48">
      <c r="A42" s="48">
        <v>38</v>
      </c>
      <c r="B42" s="47" t="s">
        <v>312</v>
      </c>
      <c r="C42" s="48" t="s">
        <v>306</v>
      </c>
      <c r="D42" s="2" t="s">
        <v>308</v>
      </c>
      <c r="E42" s="47" t="s">
        <v>310</v>
      </c>
      <c r="F42" s="49">
        <f>SUM(AB42:AM42)</f>
        <v>15000</v>
      </c>
      <c r="G42" s="49">
        <f t="shared" si="0"/>
        <v>15000</v>
      </c>
      <c r="H42" s="49">
        <f t="shared" si="1"/>
        <v>15000</v>
      </c>
      <c r="I42" s="50">
        <f>F42-H42</f>
        <v>0</v>
      </c>
      <c r="J42" s="13">
        <v>11112</v>
      </c>
      <c r="K42" s="27"/>
      <c r="L42" s="47"/>
      <c r="M42" s="45" t="s">
        <v>48</v>
      </c>
      <c r="N42" s="31"/>
      <c r="O42" s="20"/>
      <c r="P42" s="11"/>
      <c r="Q42" s="11"/>
      <c r="R42" s="11"/>
      <c r="S42" s="11"/>
      <c r="T42" s="11"/>
      <c r="U42" s="11"/>
      <c r="V42" s="11">
        <v>15000</v>
      </c>
      <c r="W42" s="11"/>
      <c r="X42" s="11"/>
      <c r="Y42" s="11"/>
      <c r="Z42" s="11"/>
      <c r="AA42" s="11"/>
      <c r="AB42" s="44"/>
      <c r="AC42" s="44"/>
      <c r="AD42" s="44"/>
      <c r="AE42" s="44"/>
      <c r="AF42" s="44"/>
      <c r="AG42" s="44"/>
      <c r="AH42" s="44">
        <v>15000</v>
      </c>
      <c r="AI42" s="44"/>
      <c r="AJ42" s="44"/>
      <c r="AK42" s="44"/>
      <c r="AL42" s="44"/>
      <c r="AM42" s="44"/>
    </row>
    <row r="43" spans="1:39" ht="48">
      <c r="A43" s="48">
        <v>39</v>
      </c>
      <c r="B43" s="47" t="s">
        <v>98</v>
      </c>
      <c r="C43" s="48" t="s">
        <v>97</v>
      </c>
      <c r="D43" s="2" t="s">
        <v>99</v>
      </c>
      <c r="E43" s="47" t="s">
        <v>374</v>
      </c>
      <c r="F43" s="49">
        <f>SUM(AB43:AM43)</f>
        <v>2159048</v>
      </c>
      <c r="G43" s="49">
        <f t="shared" si="0"/>
        <v>274639</v>
      </c>
      <c r="H43" s="49">
        <f t="shared" si="1"/>
        <v>2081849</v>
      </c>
      <c r="I43" s="50">
        <f t="shared" si="2"/>
        <v>77199</v>
      </c>
      <c r="J43" s="13">
        <v>11112</v>
      </c>
      <c r="K43" s="27"/>
      <c r="L43" s="23"/>
      <c r="M43" s="45" t="s">
        <v>48</v>
      </c>
      <c r="N43" s="9"/>
      <c r="O43" s="20"/>
      <c r="P43" s="11">
        <v>553151</v>
      </c>
      <c r="Q43" s="11">
        <v>257436</v>
      </c>
      <c r="R43" s="11">
        <v>257436</v>
      </c>
      <c r="S43" s="11">
        <v>257436</v>
      </c>
      <c r="T43" s="11">
        <v>258202</v>
      </c>
      <c r="U43" s="11">
        <v>223549</v>
      </c>
      <c r="V43" s="11">
        <v>274639</v>
      </c>
      <c r="W43" s="11"/>
      <c r="X43" s="11"/>
      <c r="Y43" s="11"/>
      <c r="Z43" s="11"/>
      <c r="AA43" s="11"/>
      <c r="AB43" s="44">
        <v>295715</v>
      </c>
      <c r="AC43" s="44">
        <v>295715</v>
      </c>
      <c r="AD43" s="44">
        <v>257436</v>
      </c>
      <c r="AE43" s="44">
        <v>257436</v>
      </c>
      <c r="AF43" s="44">
        <v>257436</v>
      </c>
      <c r="AG43" s="44">
        <v>257436</v>
      </c>
      <c r="AH43" s="44">
        <v>275289</v>
      </c>
      <c r="AI43" s="44">
        <v>262585</v>
      </c>
      <c r="AJ43" s="44"/>
      <c r="AK43" s="44"/>
      <c r="AL43" s="44"/>
      <c r="AM43" s="44"/>
    </row>
    <row r="44" spans="1:39" ht="48">
      <c r="A44" s="48">
        <v>40</v>
      </c>
      <c r="B44" s="47" t="s">
        <v>311</v>
      </c>
      <c r="C44" s="48" t="s">
        <v>307</v>
      </c>
      <c r="D44" s="2" t="s">
        <v>309</v>
      </c>
      <c r="E44" s="47" t="s">
        <v>310</v>
      </c>
      <c r="F44" s="49">
        <f>SUM(AB44:AM44)</f>
        <v>62296</v>
      </c>
      <c r="G44" s="49">
        <f t="shared" si="0"/>
        <v>62296</v>
      </c>
      <c r="H44" s="49">
        <f t="shared" si="1"/>
        <v>62296</v>
      </c>
      <c r="I44" s="50">
        <f>F44-H44</f>
        <v>0</v>
      </c>
      <c r="J44" s="13">
        <v>11112</v>
      </c>
      <c r="K44" s="27"/>
      <c r="L44" s="23"/>
      <c r="M44" s="45" t="s">
        <v>48</v>
      </c>
      <c r="N44" s="9"/>
      <c r="O44" s="20"/>
      <c r="P44" s="11"/>
      <c r="Q44" s="11"/>
      <c r="R44" s="11"/>
      <c r="S44" s="11"/>
      <c r="T44" s="11"/>
      <c r="U44" s="11"/>
      <c r="V44" s="11">
        <v>62296</v>
      </c>
      <c r="W44" s="11"/>
      <c r="X44" s="11"/>
      <c r="Y44" s="11"/>
      <c r="Z44" s="11"/>
      <c r="AA44" s="11"/>
      <c r="AB44" s="44"/>
      <c r="AC44" s="44"/>
      <c r="AD44" s="44"/>
      <c r="AE44" s="44"/>
      <c r="AF44" s="44"/>
      <c r="AG44" s="44"/>
      <c r="AH44" s="44">
        <v>62296</v>
      </c>
      <c r="AI44" s="44"/>
      <c r="AJ44" s="44"/>
      <c r="AK44" s="44"/>
      <c r="AL44" s="44"/>
      <c r="AM44" s="44"/>
    </row>
    <row r="45" spans="1:39" ht="48">
      <c r="A45" s="48">
        <v>41</v>
      </c>
      <c r="B45" s="47" t="s">
        <v>120</v>
      </c>
      <c r="C45" s="48" t="s">
        <v>117</v>
      </c>
      <c r="D45" s="2" t="s">
        <v>118</v>
      </c>
      <c r="E45" s="47" t="s">
        <v>215</v>
      </c>
      <c r="F45" s="49">
        <f>SUM(AB45:AM45)</f>
        <v>220000</v>
      </c>
      <c r="G45" s="49">
        <f t="shared" si="0"/>
        <v>0</v>
      </c>
      <c r="H45" s="49">
        <f t="shared" si="1"/>
        <v>208100</v>
      </c>
      <c r="I45" s="50">
        <f t="shared" si="2"/>
        <v>11900</v>
      </c>
      <c r="J45" s="13">
        <v>11112</v>
      </c>
      <c r="K45" s="27"/>
      <c r="L45" s="23"/>
      <c r="M45" s="45" t="s">
        <v>48</v>
      </c>
      <c r="N45" s="9"/>
      <c r="O45" s="20"/>
      <c r="P45" s="11"/>
      <c r="Q45" s="11"/>
      <c r="R45" s="11">
        <v>200000</v>
      </c>
      <c r="S45" s="11">
        <v>8100</v>
      </c>
      <c r="T45" s="11"/>
      <c r="U45" s="11"/>
      <c r="V45" s="11"/>
      <c r="W45" s="11"/>
      <c r="X45" s="11"/>
      <c r="Y45" s="11"/>
      <c r="Z45" s="11"/>
      <c r="AA45" s="11"/>
      <c r="AB45" s="44"/>
      <c r="AC45" s="44">
        <v>200000</v>
      </c>
      <c r="AD45" s="44"/>
      <c r="AE45" s="44"/>
      <c r="AF45" s="44">
        <v>20000</v>
      </c>
      <c r="AG45" s="44"/>
      <c r="AH45" s="44"/>
      <c r="AI45" s="44"/>
      <c r="AJ45" s="44"/>
      <c r="AK45" s="44"/>
      <c r="AL45" s="44"/>
      <c r="AM45" s="44"/>
    </row>
    <row r="46" spans="1:39" ht="96.75">
      <c r="A46" s="48">
        <v>42</v>
      </c>
      <c r="B46" s="47" t="s">
        <v>373</v>
      </c>
      <c r="C46" s="48" t="s">
        <v>370</v>
      </c>
      <c r="D46" s="2" t="s">
        <v>371</v>
      </c>
      <c r="E46" s="47" t="s">
        <v>372</v>
      </c>
      <c r="F46" s="49">
        <v>184926</v>
      </c>
      <c r="G46" s="49">
        <f t="shared" si="0"/>
        <v>184926</v>
      </c>
      <c r="H46" s="49">
        <f t="shared" si="1"/>
        <v>184926</v>
      </c>
      <c r="I46" s="50">
        <f>F46-H46</f>
        <v>0</v>
      </c>
      <c r="J46" s="13"/>
      <c r="K46" s="27"/>
      <c r="L46" s="23"/>
      <c r="M46" s="45" t="s">
        <v>192</v>
      </c>
      <c r="N46" s="9"/>
      <c r="O46" s="20"/>
      <c r="P46" s="11"/>
      <c r="Q46" s="11"/>
      <c r="R46" s="11"/>
      <c r="S46" s="11"/>
      <c r="T46" s="11"/>
      <c r="U46" s="11"/>
      <c r="V46" s="11">
        <v>184926</v>
      </c>
      <c r="W46" s="11"/>
      <c r="X46" s="11"/>
      <c r="Y46" s="11"/>
      <c r="Z46" s="11"/>
      <c r="AA46" s="11"/>
      <c r="AB46" s="44"/>
      <c r="AC46" s="44"/>
      <c r="AD46" s="44"/>
      <c r="AE46" s="44"/>
      <c r="AF46" s="44"/>
      <c r="AG46" s="44"/>
      <c r="AH46" s="44"/>
      <c r="AI46" s="44"/>
      <c r="AJ46" s="44"/>
      <c r="AK46" s="44"/>
      <c r="AL46" s="44"/>
      <c r="AM46" s="44"/>
    </row>
    <row r="47" spans="1:39" ht="64.5">
      <c r="A47" s="48">
        <v>43</v>
      </c>
      <c r="B47" s="47" t="s">
        <v>194</v>
      </c>
      <c r="C47" s="48" t="s">
        <v>190</v>
      </c>
      <c r="D47" s="2" t="s">
        <v>191</v>
      </c>
      <c r="E47" s="47" t="s">
        <v>193</v>
      </c>
      <c r="F47" s="49">
        <v>158816</v>
      </c>
      <c r="G47" s="49">
        <f t="shared" si="0"/>
        <v>25000</v>
      </c>
      <c r="H47" s="49">
        <f t="shared" si="1"/>
        <v>50000</v>
      </c>
      <c r="I47" s="50">
        <f t="shared" si="2"/>
        <v>108816</v>
      </c>
      <c r="J47" s="13">
        <v>11112</v>
      </c>
      <c r="K47" s="27"/>
      <c r="L47" s="23"/>
      <c r="M47" s="45" t="s">
        <v>192</v>
      </c>
      <c r="N47" s="9"/>
      <c r="O47" s="20"/>
      <c r="P47" s="11"/>
      <c r="Q47" s="11"/>
      <c r="R47" s="11"/>
      <c r="S47" s="11"/>
      <c r="T47" s="11"/>
      <c r="U47" s="11">
        <v>25000</v>
      </c>
      <c r="V47" s="11">
        <v>25000</v>
      </c>
      <c r="W47" s="11"/>
      <c r="X47" s="11"/>
      <c r="Y47" s="11"/>
      <c r="Z47" s="11"/>
      <c r="AA47" s="11"/>
      <c r="AB47" s="44"/>
      <c r="AC47" s="44"/>
      <c r="AD47" s="44"/>
      <c r="AE47" s="44"/>
      <c r="AF47" s="44"/>
      <c r="AG47" s="44"/>
      <c r="AH47" s="44"/>
      <c r="AI47" s="44"/>
      <c r="AJ47" s="44"/>
      <c r="AK47" s="44"/>
      <c r="AL47" s="44"/>
      <c r="AM47" s="44"/>
    </row>
    <row r="48" spans="1:39" ht="96.75">
      <c r="A48" s="48">
        <v>44</v>
      </c>
      <c r="B48" s="47" t="s">
        <v>245</v>
      </c>
      <c r="C48" s="48" t="s">
        <v>242</v>
      </c>
      <c r="D48" s="2" t="s">
        <v>243</v>
      </c>
      <c r="E48" s="47" t="s">
        <v>244</v>
      </c>
      <c r="F48" s="49">
        <v>20000</v>
      </c>
      <c r="G48" s="49">
        <f t="shared" si="0"/>
        <v>0</v>
      </c>
      <c r="H48" s="49">
        <f t="shared" si="1"/>
        <v>0</v>
      </c>
      <c r="I48" s="50">
        <f t="shared" si="2"/>
        <v>20000</v>
      </c>
      <c r="J48" s="13"/>
      <c r="K48" s="27"/>
      <c r="L48" s="23"/>
      <c r="M48" s="45" t="s">
        <v>48</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39" ht="96.75">
      <c r="A49" s="48">
        <v>45</v>
      </c>
      <c r="B49" s="47" t="s">
        <v>300</v>
      </c>
      <c r="C49" s="48" t="s">
        <v>297</v>
      </c>
      <c r="D49" s="2" t="s">
        <v>298</v>
      </c>
      <c r="E49" s="47" t="s">
        <v>299</v>
      </c>
      <c r="F49" s="49">
        <v>283000</v>
      </c>
      <c r="G49" s="49">
        <f t="shared" si="0"/>
        <v>0</v>
      </c>
      <c r="H49" s="49">
        <f t="shared" si="1"/>
        <v>283000</v>
      </c>
      <c r="I49" s="50">
        <f>F49-H49</f>
        <v>0</v>
      </c>
      <c r="J49" s="13"/>
      <c r="K49" s="27"/>
      <c r="L49" s="23"/>
      <c r="M49" s="45" t="s">
        <v>43</v>
      </c>
      <c r="N49" s="9"/>
      <c r="O49" s="20"/>
      <c r="P49" s="11"/>
      <c r="Q49" s="11"/>
      <c r="R49" s="11"/>
      <c r="S49" s="11"/>
      <c r="T49" s="11">
        <v>283000</v>
      </c>
      <c r="U49" s="11"/>
      <c r="V49" s="11"/>
      <c r="W49" s="11"/>
      <c r="X49" s="11"/>
      <c r="Y49" s="11"/>
      <c r="Z49" s="11"/>
      <c r="AA49" s="11"/>
      <c r="AB49" s="44"/>
      <c r="AC49" s="44"/>
      <c r="AD49" s="44"/>
      <c r="AE49" s="44"/>
      <c r="AF49" s="44"/>
      <c r="AG49" s="44"/>
      <c r="AH49" s="44"/>
      <c r="AI49" s="44"/>
      <c r="AJ49" s="44"/>
      <c r="AK49" s="44"/>
      <c r="AL49" s="44"/>
      <c r="AM49" s="44"/>
    </row>
    <row r="50" spans="1:39" ht="96.75">
      <c r="A50" s="48">
        <v>46</v>
      </c>
      <c r="B50" s="58" t="s">
        <v>221</v>
      </c>
      <c r="C50" s="48" t="s">
        <v>220</v>
      </c>
      <c r="D50" s="2" t="s">
        <v>222</v>
      </c>
      <c r="E50" s="47" t="s">
        <v>219</v>
      </c>
      <c r="F50" s="49">
        <f>46410+18550</f>
        <v>64960</v>
      </c>
      <c r="G50" s="49">
        <f t="shared" si="0"/>
        <v>0</v>
      </c>
      <c r="H50" s="49">
        <f t="shared" si="1"/>
        <v>64960</v>
      </c>
      <c r="I50" s="50">
        <f t="shared" si="2"/>
        <v>0</v>
      </c>
      <c r="J50" s="13">
        <v>1110430</v>
      </c>
      <c r="K50" s="27">
        <v>44711</v>
      </c>
      <c r="L50" s="23"/>
      <c r="M50" s="45" t="s">
        <v>43</v>
      </c>
      <c r="N50" s="9"/>
      <c r="O50" s="20"/>
      <c r="P50" s="11"/>
      <c r="Q50" s="11"/>
      <c r="R50" s="11"/>
      <c r="S50" s="11">
        <v>5950</v>
      </c>
      <c r="T50" s="11">
        <v>59010</v>
      </c>
      <c r="U50" s="11"/>
      <c r="V50" s="11"/>
      <c r="W50" s="11"/>
      <c r="X50" s="11"/>
      <c r="Y50" s="11"/>
      <c r="Z50" s="11"/>
      <c r="AA50" s="11"/>
      <c r="AB50" s="44"/>
      <c r="AC50" s="44"/>
      <c r="AD50" s="44"/>
      <c r="AE50" s="44"/>
      <c r="AF50" s="44"/>
      <c r="AG50" s="44"/>
      <c r="AH50" s="44"/>
      <c r="AI50" s="44"/>
      <c r="AJ50" s="44"/>
      <c r="AK50" s="44"/>
      <c r="AL50" s="44"/>
      <c r="AM50" s="44"/>
    </row>
    <row r="51" spans="1:39" ht="96.75">
      <c r="A51" s="48">
        <v>47</v>
      </c>
      <c r="B51" s="58" t="s">
        <v>201</v>
      </c>
      <c r="C51" s="48" t="s">
        <v>198</v>
      </c>
      <c r="D51" s="2" t="s">
        <v>199</v>
      </c>
      <c r="E51" s="47" t="s">
        <v>200</v>
      </c>
      <c r="F51" s="49">
        <v>85234</v>
      </c>
      <c r="G51" s="49">
        <f t="shared" si="0"/>
        <v>0</v>
      </c>
      <c r="H51" s="49">
        <f t="shared" si="1"/>
        <v>85234</v>
      </c>
      <c r="I51" s="50">
        <f t="shared" si="2"/>
        <v>0</v>
      </c>
      <c r="J51" s="13">
        <v>1110430</v>
      </c>
      <c r="K51" s="27">
        <v>44679</v>
      </c>
      <c r="L51" s="23"/>
      <c r="M51" s="45" t="s">
        <v>43</v>
      </c>
      <c r="N51" s="9"/>
      <c r="O51" s="20"/>
      <c r="P51" s="11"/>
      <c r="Q51" s="11"/>
      <c r="R51" s="11">
        <v>13600</v>
      </c>
      <c r="S51" s="11"/>
      <c r="T51" s="11">
        <v>71634</v>
      </c>
      <c r="U51" s="11"/>
      <c r="V51" s="11"/>
      <c r="W51" s="11"/>
      <c r="X51" s="11"/>
      <c r="Y51" s="11"/>
      <c r="Z51" s="11"/>
      <c r="AA51" s="11"/>
      <c r="AB51" s="44"/>
      <c r="AC51" s="44"/>
      <c r="AD51" s="44"/>
      <c r="AE51" s="44"/>
      <c r="AF51" s="44"/>
      <c r="AG51" s="44"/>
      <c r="AH51" s="44"/>
      <c r="AI51" s="44"/>
      <c r="AJ51" s="44"/>
      <c r="AK51" s="44"/>
      <c r="AL51" s="44"/>
      <c r="AM51" s="44"/>
    </row>
    <row r="52" spans="1:39" ht="113.25">
      <c r="A52" s="48">
        <v>48</v>
      </c>
      <c r="B52" s="58" t="s">
        <v>328</v>
      </c>
      <c r="C52" s="48" t="s">
        <v>325</v>
      </c>
      <c r="D52" s="2" t="s">
        <v>326</v>
      </c>
      <c r="E52" s="47" t="s">
        <v>327</v>
      </c>
      <c r="F52" s="49">
        <v>2800</v>
      </c>
      <c r="G52" s="49">
        <f t="shared" si="0"/>
        <v>0</v>
      </c>
      <c r="H52" s="49">
        <f t="shared" si="1"/>
        <v>2800</v>
      </c>
      <c r="I52" s="50">
        <f>F52-H52</f>
        <v>0</v>
      </c>
      <c r="J52" s="13">
        <v>1110630</v>
      </c>
      <c r="K52" s="27"/>
      <c r="L52" s="23"/>
      <c r="M52" s="45" t="s">
        <v>43</v>
      </c>
      <c r="N52" s="9"/>
      <c r="O52" s="20"/>
      <c r="P52" s="11"/>
      <c r="Q52" s="11"/>
      <c r="R52" s="11"/>
      <c r="S52" s="11"/>
      <c r="T52" s="11"/>
      <c r="U52" s="11">
        <v>2800</v>
      </c>
      <c r="V52" s="11"/>
      <c r="W52" s="11"/>
      <c r="X52" s="11"/>
      <c r="Y52" s="11"/>
      <c r="Z52" s="11"/>
      <c r="AA52" s="11"/>
      <c r="AB52" s="44"/>
      <c r="AC52" s="44"/>
      <c r="AD52" s="44"/>
      <c r="AE52" s="44"/>
      <c r="AF52" s="44"/>
      <c r="AG52" s="44"/>
      <c r="AH52" s="44"/>
      <c r="AI52" s="44"/>
      <c r="AJ52" s="44"/>
      <c r="AK52" s="44"/>
      <c r="AL52" s="44"/>
      <c r="AM52" s="44"/>
    </row>
    <row r="53" spans="1:39" ht="96.75">
      <c r="A53" s="48">
        <v>49</v>
      </c>
      <c r="B53" s="47" t="s">
        <v>369</v>
      </c>
      <c r="C53" s="48" t="s">
        <v>366</v>
      </c>
      <c r="D53" s="2" t="s">
        <v>367</v>
      </c>
      <c r="E53" s="47" t="s">
        <v>368</v>
      </c>
      <c r="F53" s="49">
        <v>5200</v>
      </c>
      <c r="G53" s="49">
        <f t="shared" si="0"/>
        <v>0</v>
      </c>
      <c r="H53" s="49">
        <f t="shared" si="1"/>
        <v>0</v>
      </c>
      <c r="I53" s="50">
        <f>F53-H53</f>
        <v>5200</v>
      </c>
      <c r="J53" s="13">
        <v>11106</v>
      </c>
      <c r="K53" s="27"/>
      <c r="L53" s="23"/>
      <c r="M53" s="45" t="s">
        <v>43</v>
      </c>
      <c r="N53" s="9"/>
      <c r="O53" s="20"/>
      <c r="P53" s="11"/>
      <c r="Q53" s="11"/>
      <c r="R53" s="11"/>
      <c r="S53" s="11"/>
      <c r="T53" s="11"/>
      <c r="U53" s="11"/>
      <c r="V53" s="11"/>
      <c r="W53" s="11"/>
      <c r="X53" s="11"/>
      <c r="Y53" s="11"/>
      <c r="Z53" s="11"/>
      <c r="AA53" s="11"/>
      <c r="AB53" s="44"/>
      <c r="AC53" s="44"/>
      <c r="AD53" s="44"/>
      <c r="AE53" s="44"/>
      <c r="AF53" s="44"/>
      <c r="AG53" s="44"/>
      <c r="AH53" s="44"/>
      <c r="AI53" s="44"/>
      <c r="AJ53" s="44"/>
      <c r="AK53" s="44"/>
      <c r="AL53" s="44"/>
      <c r="AM53" s="44"/>
    </row>
    <row r="54" spans="1:39" ht="145.5">
      <c r="A54" s="48">
        <v>50</v>
      </c>
      <c r="B54" s="47" t="s">
        <v>269</v>
      </c>
      <c r="C54" s="48" t="s">
        <v>266</v>
      </c>
      <c r="D54" s="2" t="s">
        <v>267</v>
      </c>
      <c r="E54" s="47" t="s">
        <v>268</v>
      </c>
      <c r="F54" s="49">
        <v>40000</v>
      </c>
      <c r="G54" s="49">
        <f t="shared" si="0"/>
        <v>0</v>
      </c>
      <c r="H54" s="49">
        <f t="shared" si="1"/>
        <v>40000</v>
      </c>
      <c r="I54" s="50">
        <f t="shared" si="2"/>
        <v>0</v>
      </c>
      <c r="J54" s="13"/>
      <c r="K54" s="27">
        <v>44683</v>
      </c>
      <c r="L54" s="23"/>
      <c r="M54" s="45" t="s">
        <v>43</v>
      </c>
      <c r="N54" s="9"/>
      <c r="O54" s="20"/>
      <c r="P54" s="11"/>
      <c r="Q54" s="11"/>
      <c r="R54" s="11"/>
      <c r="S54" s="11"/>
      <c r="T54" s="11">
        <v>40000</v>
      </c>
      <c r="U54" s="11"/>
      <c r="V54" s="11"/>
      <c r="W54" s="11"/>
      <c r="X54" s="11"/>
      <c r="Y54" s="11"/>
      <c r="Z54" s="11"/>
      <c r="AA54" s="11"/>
      <c r="AB54" s="44"/>
      <c r="AC54" s="44"/>
      <c r="AD54" s="44"/>
      <c r="AE54" s="44"/>
      <c r="AF54" s="44"/>
      <c r="AG54" s="44"/>
      <c r="AH54" s="44"/>
      <c r="AI54" s="44"/>
      <c r="AJ54" s="44"/>
      <c r="AK54" s="44"/>
      <c r="AL54" s="44"/>
      <c r="AM54" s="44"/>
    </row>
    <row r="55" spans="1:39" ht="162">
      <c r="A55" s="48">
        <v>51</v>
      </c>
      <c r="B55" s="47" t="s">
        <v>315</v>
      </c>
      <c r="C55" s="48" t="s">
        <v>313</v>
      </c>
      <c r="D55" s="2" t="s">
        <v>316</v>
      </c>
      <c r="E55" s="47" t="s">
        <v>314</v>
      </c>
      <c r="F55" s="49">
        <v>18900</v>
      </c>
      <c r="G55" s="49">
        <f t="shared" si="0"/>
        <v>0</v>
      </c>
      <c r="H55" s="49">
        <f t="shared" si="1"/>
        <v>0</v>
      </c>
      <c r="I55" s="50">
        <f>F55-H55</f>
        <v>18900</v>
      </c>
      <c r="J55" s="13">
        <v>11112</v>
      </c>
      <c r="K55" s="27"/>
      <c r="L55" s="23"/>
      <c r="M55" s="45" t="s">
        <v>57</v>
      </c>
      <c r="N55" s="9"/>
      <c r="O55" s="20"/>
      <c r="P55" s="11"/>
      <c r="Q55" s="11"/>
      <c r="R55" s="11"/>
      <c r="S55" s="11"/>
      <c r="T55" s="11"/>
      <c r="U55" s="11"/>
      <c r="V55" s="11"/>
      <c r="W55" s="11"/>
      <c r="X55" s="11"/>
      <c r="Y55" s="11"/>
      <c r="Z55" s="11"/>
      <c r="AA55" s="11"/>
      <c r="AB55" s="44"/>
      <c r="AC55" s="44"/>
      <c r="AD55" s="44"/>
      <c r="AE55" s="44"/>
      <c r="AF55" s="44"/>
      <c r="AG55" s="44"/>
      <c r="AH55" s="44"/>
      <c r="AI55" s="44"/>
      <c r="AJ55" s="44"/>
      <c r="AK55" s="44"/>
      <c r="AL55" s="44"/>
      <c r="AM55" s="44"/>
    </row>
    <row r="56" spans="1:39" ht="96.75">
      <c r="A56" s="48">
        <v>52</v>
      </c>
      <c r="B56" s="47" t="s">
        <v>144</v>
      </c>
      <c r="C56" s="48" t="s">
        <v>140</v>
      </c>
      <c r="D56" s="2" t="s">
        <v>141</v>
      </c>
      <c r="E56" s="47" t="s">
        <v>143</v>
      </c>
      <c r="F56" s="49">
        <v>50000</v>
      </c>
      <c r="G56" s="49">
        <f t="shared" si="0"/>
        <v>0</v>
      </c>
      <c r="H56" s="49">
        <f t="shared" si="1"/>
        <v>50000</v>
      </c>
      <c r="I56" s="50">
        <f t="shared" si="2"/>
        <v>0</v>
      </c>
      <c r="J56" s="13">
        <v>1110731</v>
      </c>
      <c r="K56" s="27"/>
      <c r="L56" s="23"/>
      <c r="M56" s="45" t="s">
        <v>142</v>
      </c>
      <c r="N56" s="9"/>
      <c r="O56" s="20"/>
      <c r="P56" s="11"/>
      <c r="Q56" s="11"/>
      <c r="R56" s="11"/>
      <c r="S56" s="11">
        <v>50000</v>
      </c>
      <c r="T56" s="11"/>
      <c r="U56" s="11"/>
      <c r="V56" s="11"/>
      <c r="W56" s="11"/>
      <c r="X56" s="11"/>
      <c r="Y56" s="11"/>
      <c r="Z56" s="11"/>
      <c r="AA56" s="11"/>
      <c r="AB56" s="44"/>
      <c r="AC56" s="44"/>
      <c r="AD56" s="44"/>
      <c r="AE56" s="44"/>
      <c r="AF56" s="44"/>
      <c r="AG56" s="44"/>
      <c r="AH56" s="44"/>
      <c r="AI56" s="44"/>
      <c r="AJ56" s="44"/>
      <c r="AK56" s="44"/>
      <c r="AL56" s="44"/>
      <c r="AM56" s="44"/>
    </row>
    <row r="57" spans="1:39" ht="81">
      <c r="A57" s="48">
        <v>53</v>
      </c>
      <c r="B57" s="60" t="s">
        <v>111</v>
      </c>
      <c r="C57" s="48" t="s">
        <v>92</v>
      </c>
      <c r="D57" s="2" t="s">
        <v>109</v>
      </c>
      <c r="E57" s="47" t="s">
        <v>110</v>
      </c>
      <c r="F57" s="49">
        <v>4240</v>
      </c>
      <c r="G57" s="49">
        <f t="shared" si="0"/>
        <v>0</v>
      </c>
      <c r="H57" s="49">
        <f t="shared" si="1"/>
        <v>0</v>
      </c>
      <c r="I57" s="50">
        <f t="shared" si="2"/>
        <v>4240</v>
      </c>
      <c r="J57" s="13">
        <v>11012</v>
      </c>
      <c r="K57" s="27"/>
      <c r="L57" s="47"/>
      <c r="M57" s="45" t="s">
        <v>56</v>
      </c>
      <c r="N57" s="9"/>
      <c r="O57" s="20"/>
      <c r="P57" s="11"/>
      <c r="Q57" s="11"/>
      <c r="R57" s="11"/>
      <c r="S57" s="11"/>
      <c r="T57" s="11"/>
      <c r="U57" s="11"/>
      <c r="V57" s="11"/>
      <c r="W57" s="11"/>
      <c r="X57" s="11"/>
      <c r="Y57" s="11"/>
      <c r="Z57" s="11"/>
      <c r="AA57" s="11"/>
      <c r="AB57" s="44"/>
      <c r="AC57" s="44"/>
      <c r="AD57" s="44"/>
      <c r="AE57" s="44"/>
      <c r="AF57" s="44"/>
      <c r="AG57" s="44"/>
      <c r="AH57" s="44"/>
      <c r="AI57" s="44"/>
      <c r="AJ57" s="44"/>
      <c r="AK57" s="44"/>
      <c r="AL57" s="44"/>
      <c r="AM57" s="44"/>
    </row>
    <row r="58" spans="1:39" ht="81">
      <c r="A58" s="48">
        <v>54</v>
      </c>
      <c r="B58" s="47" t="s">
        <v>124</v>
      </c>
      <c r="C58" s="48" t="s">
        <v>121</v>
      </c>
      <c r="D58" s="2" t="s">
        <v>122</v>
      </c>
      <c r="E58" s="47" t="s">
        <v>123</v>
      </c>
      <c r="F58" s="49">
        <v>594000</v>
      </c>
      <c r="G58" s="49">
        <f t="shared" si="0"/>
        <v>0</v>
      </c>
      <c r="H58" s="49">
        <f t="shared" si="1"/>
        <v>0</v>
      </c>
      <c r="I58" s="50">
        <f t="shared" si="2"/>
        <v>594000</v>
      </c>
      <c r="J58" s="13">
        <v>11112</v>
      </c>
      <c r="K58" s="27"/>
      <c r="L58" s="23"/>
      <c r="M58" s="45" t="s">
        <v>56</v>
      </c>
      <c r="N58" s="9"/>
      <c r="O58" s="20"/>
      <c r="P58" s="11"/>
      <c r="Q58" s="11"/>
      <c r="R58" s="11"/>
      <c r="S58" s="11"/>
      <c r="T58" s="11"/>
      <c r="U58" s="11"/>
      <c r="V58" s="11"/>
      <c r="W58" s="11"/>
      <c r="X58" s="11"/>
      <c r="Y58" s="11"/>
      <c r="Z58" s="11"/>
      <c r="AA58" s="11"/>
      <c r="AB58" s="44"/>
      <c r="AC58" s="44"/>
      <c r="AD58" s="44"/>
      <c r="AE58" s="44"/>
      <c r="AF58" s="44"/>
      <c r="AG58" s="44"/>
      <c r="AH58" s="44"/>
      <c r="AI58" s="44"/>
      <c r="AJ58" s="44"/>
      <c r="AK58" s="44"/>
      <c r="AL58" s="44"/>
      <c r="AM58" s="44"/>
    </row>
    <row r="59" spans="1:39" ht="113.25">
      <c r="A59" s="48">
        <v>55</v>
      </c>
      <c r="B59" s="47" t="s">
        <v>175</v>
      </c>
      <c r="C59" s="48" t="s">
        <v>121</v>
      </c>
      <c r="D59" s="2" t="s">
        <v>134</v>
      </c>
      <c r="E59" s="47" t="s">
        <v>135</v>
      </c>
      <c r="F59" s="49">
        <v>495834</v>
      </c>
      <c r="G59" s="49">
        <f t="shared" si="0"/>
        <v>7259</v>
      </c>
      <c r="H59" s="49">
        <f t="shared" si="1"/>
        <v>200198</v>
      </c>
      <c r="I59" s="50">
        <f t="shared" si="2"/>
        <v>295636</v>
      </c>
      <c r="J59" s="13">
        <v>11112</v>
      </c>
      <c r="K59" s="27"/>
      <c r="L59" s="23"/>
      <c r="M59" s="45" t="s">
        <v>56</v>
      </c>
      <c r="N59" s="9"/>
      <c r="O59" s="20"/>
      <c r="P59" s="11"/>
      <c r="Q59" s="11">
        <v>35868</v>
      </c>
      <c r="R59" s="11">
        <v>30064</v>
      </c>
      <c r="S59" s="11">
        <v>30064</v>
      </c>
      <c r="T59" s="11">
        <v>66879</v>
      </c>
      <c r="U59" s="11">
        <v>30064</v>
      </c>
      <c r="V59" s="11">
        <v>7259</v>
      </c>
      <c r="W59" s="11"/>
      <c r="X59" s="11"/>
      <c r="Y59" s="11"/>
      <c r="Z59" s="11"/>
      <c r="AA59" s="11"/>
      <c r="AB59" s="44"/>
      <c r="AC59" s="44"/>
      <c r="AD59" s="44"/>
      <c r="AE59" s="44"/>
      <c r="AF59" s="44"/>
      <c r="AG59" s="44"/>
      <c r="AH59" s="44"/>
      <c r="AI59" s="44"/>
      <c r="AJ59" s="44"/>
      <c r="AK59" s="44"/>
      <c r="AL59" s="44"/>
      <c r="AM59" s="44"/>
    </row>
    <row r="60" spans="1:39" ht="64.5">
      <c r="A60" s="48">
        <v>56</v>
      </c>
      <c r="B60" s="47" t="s">
        <v>331</v>
      </c>
      <c r="C60" s="48" t="s">
        <v>121</v>
      </c>
      <c r="D60" s="2" t="s">
        <v>329</v>
      </c>
      <c r="E60" s="47" t="s">
        <v>330</v>
      </c>
      <c r="F60" s="49">
        <v>170184</v>
      </c>
      <c r="G60" s="49">
        <f t="shared" si="0"/>
        <v>0</v>
      </c>
      <c r="H60" s="49">
        <f t="shared" si="1"/>
        <v>170184</v>
      </c>
      <c r="I60" s="50">
        <f>F60-H60</f>
        <v>0</v>
      </c>
      <c r="J60" s="13"/>
      <c r="K60" s="27">
        <v>44725</v>
      </c>
      <c r="L60" s="23"/>
      <c r="M60" s="45" t="s">
        <v>56</v>
      </c>
      <c r="N60" s="9"/>
      <c r="O60" s="20"/>
      <c r="P60" s="11"/>
      <c r="Q60" s="11"/>
      <c r="R60" s="11"/>
      <c r="S60" s="11"/>
      <c r="T60" s="11"/>
      <c r="U60" s="11">
        <v>170184</v>
      </c>
      <c r="V60" s="11"/>
      <c r="W60" s="11"/>
      <c r="X60" s="11"/>
      <c r="Y60" s="11"/>
      <c r="Z60" s="11"/>
      <c r="AA60" s="11"/>
      <c r="AB60" s="44"/>
      <c r="AC60" s="44"/>
      <c r="AD60" s="44"/>
      <c r="AE60" s="44"/>
      <c r="AF60" s="44"/>
      <c r="AG60" s="44"/>
      <c r="AH60" s="44"/>
      <c r="AI60" s="44"/>
      <c r="AJ60" s="44"/>
      <c r="AK60" s="44"/>
      <c r="AL60" s="44"/>
      <c r="AM60" s="44"/>
    </row>
    <row r="61" spans="1:39" ht="113.25">
      <c r="A61" s="48">
        <v>57</v>
      </c>
      <c r="B61" s="47" t="s">
        <v>230</v>
      </c>
      <c r="C61" s="48" t="s">
        <v>290</v>
      </c>
      <c r="D61" s="2" t="s">
        <v>291</v>
      </c>
      <c r="E61" s="47" t="s">
        <v>292</v>
      </c>
      <c r="F61" s="49">
        <v>660880</v>
      </c>
      <c r="G61" s="49">
        <f t="shared" si="0"/>
        <v>0</v>
      </c>
      <c r="H61" s="49">
        <f t="shared" si="1"/>
        <v>660880</v>
      </c>
      <c r="I61" s="50">
        <f>F61-H61</f>
        <v>0</v>
      </c>
      <c r="J61" s="13"/>
      <c r="K61" s="27"/>
      <c r="L61" s="23"/>
      <c r="M61" s="45" t="s">
        <v>56</v>
      </c>
      <c r="N61" s="9"/>
      <c r="O61" s="20"/>
      <c r="P61" s="11"/>
      <c r="Q61" s="11"/>
      <c r="R61" s="11"/>
      <c r="S61" s="11"/>
      <c r="T61" s="11">
        <v>660880</v>
      </c>
      <c r="U61" s="11"/>
      <c r="V61" s="11"/>
      <c r="W61" s="11"/>
      <c r="X61" s="11"/>
      <c r="Y61" s="11"/>
      <c r="Z61" s="11"/>
      <c r="AA61" s="11"/>
      <c r="AB61" s="44"/>
      <c r="AC61" s="44"/>
      <c r="AD61" s="44"/>
      <c r="AE61" s="44"/>
      <c r="AF61" s="44"/>
      <c r="AG61" s="44"/>
      <c r="AH61" s="44"/>
      <c r="AI61" s="44"/>
      <c r="AJ61" s="44"/>
      <c r="AK61" s="44"/>
      <c r="AL61" s="44"/>
      <c r="AM61" s="44"/>
    </row>
    <row r="62" spans="1:39" ht="113.25">
      <c r="A62" s="48">
        <v>58</v>
      </c>
      <c r="B62" s="47" t="s">
        <v>385</v>
      </c>
      <c r="C62" s="48" t="s">
        <v>290</v>
      </c>
      <c r="D62" s="2" t="s">
        <v>383</v>
      </c>
      <c r="E62" s="47" t="s">
        <v>384</v>
      </c>
      <c r="F62" s="49">
        <v>1600</v>
      </c>
      <c r="G62" s="49">
        <f t="shared" si="0"/>
        <v>0</v>
      </c>
      <c r="H62" s="49">
        <f t="shared" si="1"/>
        <v>0</v>
      </c>
      <c r="I62" s="50">
        <f>F62-H62</f>
        <v>1600</v>
      </c>
      <c r="J62" s="13"/>
      <c r="K62" s="27"/>
      <c r="L62" s="23"/>
      <c r="M62" s="45" t="s">
        <v>56</v>
      </c>
      <c r="N62" s="9"/>
      <c r="O62" s="20"/>
      <c r="P62" s="11"/>
      <c r="Q62" s="11"/>
      <c r="R62" s="11"/>
      <c r="S62" s="11"/>
      <c r="T62" s="11"/>
      <c r="U62" s="11"/>
      <c r="V62" s="11"/>
      <c r="W62" s="11"/>
      <c r="X62" s="11"/>
      <c r="Y62" s="11"/>
      <c r="Z62" s="11"/>
      <c r="AA62" s="11"/>
      <c r="AB62" s="44"/>
      <c r="AC62" s="44"/>
      <c r="AD62" s="44"/>
      <c r="AE62" s="44"/>
      <c r="AF62" s="44"/>
      <c r="AG62" s="44"/>
      <c r="AH62" s="44"/>
      <c r="AI62" s="44"/>
      <c r="AJ62" s="44"/>
      <c r="AK62" s="44"/>
      <c r="AL62" s="44"/>
      <c r="AM62" s="44"/>
    </row>
    <row r="63" spans="1:39" ht="113.25">
      <c r="A63" s="48">
        <v>59</v>
      </c>
      <c r="B63" s="47" t="s">
        <v>230</v>
      </c>
      <c r="C63" s="48" t="s">
        <v>227</v>
      </c>
      <c r="D63" s="2" t="s">
        <v>228</v>
      </c>
      <c r="E63" s="47" t="s">
        <v>229</v>
      </c>
      <c r="F63" s="49">
        <v>7920</v>
      </c>
      <c r="G63" s="49">
        <f t="shared" si="0"/>
        <v>0</v>
      </c>
      <c r="H63" s="49">
        <f t="shared" si="1"/>
        <v>7920</v>
      </c>
      <c r="I63" s="50">
        <f t="shared" si="2"/>
        <v>0</v>
      </c>
      <c r="J63" s="13"/>
      <c r="K63" s="27"/>
      <c r="L63" s="23"/>
      <c r="M63" s="45" t="s">
        <v>47</v>
      </c>
      <c r="N63" s="9"/>
      <c r="O63" s="20"/>
      <c r="P63" s="11"/>
      <c r="Q63" s="11"/>
      <c r="R63" s="11"/>
      <c r="S63" s="11"/>
      <c r="T63" s="11"/>
      <c r="U63" s="11">
        <v>7920</v>
      </c>
      <c r="V63" s="11"/>
      <c r="W63" s="11"/>
      <c r="X63" s="11"/>
      <c r="Y63" s="11"/>
      <c r="Z63" s="11"/>
      <c r="AA63" s="11"/>
      <c r="AB63" s="44"/>
      <c r="AC63" s="44"/>
      <c r="AD63" s="44"/>
      <c r="AE63" s="44"/>
      <c r="AF63" s="44"/>
      <c r="AG63" s="44"/>
      <c r="AH63" s="44"/>
      <c r="AI63" s="44"/>
      <c r="AJ63" s="44"/>
      <c r="AK63" s="44"/>
      <c r="AL63" s="44"/>
      <c r="AM63" s="44"/>
    </row>
    <row r="64" spans="1:39" ht="194.25">
      <c r="A64" s="48">
        <v>60</v>
      </c>
      <c r="B64" s="47" t="s">
        <v>284</v>
      </c>
      <c r="C64" s="48" t="s">
        <v>281</v>
      </c>
      <c r="D64" s="2" t="s">
        <v>282</v>
      </c>
      <c r="E64" s="47" t="s">
        <v>283</v>
      </c>
      <c r="F64" s="49">
        <v>238858</v>
      </c>
      <c r="G64" s="49">
        <f t="shared" si="0"/>
        <v>0</v>
      </c>
      <c r="H64" s="49">
        <f t="shared" si="1"/>
        <v>238858</v>
      </c>
      <c r="I64" s="50">
        <f>F64-H64</f>
        <v>0</v>
      </c>
      <c r="J64" s="13">
        <v>11101</v>
      </c>
      <c r="K64" s="27"/>
      <c r="L64" s="23"/>
      <c r="M64" s="45" t="s">
        <v>56</v>
      </c>
      <c r="N64" s="9"/>
      <c r="O64" s="20"/>
      <c r="P64" s="11"/>
      <c r="Q64" s="11"/>
      <c r="R64" s="11"/>
      <c r="S64" s="11"/>
      <c r="T64" s="11"/>
      <c r="U64" s="11">
        <v>238858</v>
      </c>
      <c r="V64" s="11"/>
      <c r="W64" s="11"/>
      <c r="X64" s="11"/>
      <c r="Y64" s="11"/>
      <c r="Z64" s="11"/>
      <c r="AA64" s="11"/>
      <c r="AB64" s="44"/>
      <c r="AC64" s="44"/>
      <c r="AD64" s="44"/>
      <c r="AE64" s="44"/>
      <c r="AF64" s="44"/>
      <c r="AG64" s="44"/>
      <c r="AH64" s="44"/>
      <c r="AI64" s="44"/>
      <c r="AJ64" s="44"/>
      <c r="AK64" s="44"/>
      <c r="AL64" s="44"/>
      <c r="AM64" s="44"/>
    </row>
    <row r="65" spans="1:39" ht="194.25">
      <c r="A65" s="48">
        <v>61</v>
      </c>
      <c r="B65" s="47" t="s">
        <v>189</v>
      </c>
      <c r="C65" s="48" t="s">
        <v>186</v>
      </c>
      <c r="D65" s="2" t="s">
        <v>187</v>
      </c>
      <c r="E65" s="47" t="s">
        <v>188</v>
      </c>
      <c r="F65" s="49">
        <v>87820</v>
      </c>
      <c r="G65" s="49">
        <f t="shared" si="0"/>
        <v>5700</v>
      </c>
      <c r="H65" s="49">
        <f t="shared" si="1"/>
        <v>82120</v>
      </c>
      <c r="I65" s="50">
        <f t="shared" si="2"/>
        <v>5700</v>
      </c>
      <c r="J65" s="13">
        <v>1110630</v>
      </c>
      <c r="K65" s="27"/>
      <c r="L65" s="23"/>
      <c r="M65" s="45" t="s">
        <v>56</v>
      </c>
      <c r="N65" s="9"/>
      <c r="O65" s="20"/>
      <c r="P65" s="11"/>
      <c r="Q65" s="11"/>
      <c r="R65" s="11">
        <v>59620</v>
      </c>
      <c r="S65" s="11">
        <v>6900</v>
      </c>
      <c r="T65" s="11">
        <v>5700</v>
      </c>
      <c r="U65" s="11">
        <v>4200</v>
      </c>
      <c r="V65" s="11">
        <v>5700</v>
      </c>
      <c r="W65" s="11"/>
      <c r="X65" s="11"/>
      <c r="Y65" s="11"/>
      <c r="Z65" s="11"/>
      <c r="AA65" s="11"/>
      <c r="AB65" s="44"/>
      <c r="AC65" s="44"/>
      <c r="AD65" s="44"/>
      <c r="AE65" s="44"/>
      <c r="AF65" s="44"/>
      <c r="AG65" s="44"/>
      <c r="AH65" s="44"/>
      <c r="AI65" s="44"/>
      <c r="AJ65" s="44"/>
      <c r="AK65" s="44"/>
      <c r="AL65" s="44"/>
      <c r="AM65" s="44"/>
    </row>
    <row r="66" spans="1:39" ht="81">
      <c r="A66" s="48">
        <v>62</v>
      </c>
      <c r="B66" s="47" t="s">
        <v>340</v>
      </c>
      <c r="C66" s="48" t="s">
        <v>337</v>
      </c>
      <c r="D66" s="2" t="s">
        <v>338</v>
      </c>
      <c r="E66" s="47" t="s">
        <v>339</v>
      </c>
      <c r="F66" s="49">
        <v>1300</v>
      </c>
      <c r="G66" s="49">
        <f t="shared" si="0"/>
        <v>1300</v>
      </c>
      <c r="H66" s="49">
        <f t="shared" si="1"/>
        <v>1300</v>
      </c>
      <c r="I66" s="50">
        <f>F66-H66</f>
        <v>0</v>
      </c>
      <c r="J66" s="13"/>
      <c r="K66" s="27"/>
      <c r="L66" s="23"/>
      <c r="M66" s="45" t="s">
        <v>174</v>
      </c>
      <c r="N66" s="9"/>
      <c r="O66" s="20"/>
      <c r="P66" s="11"/>
      <c r="Q66" s="11"/>
      <c r="R66" s="11"/>
      <c r="S66" s="11"/>
      <c r="T66" s="11"/>
      <c r="U66" s="11"/>
      <c r="V66" s="11">
        <v>1300</v>
      </c>
      <c r="W66" s="11"/>
      <c r="X66" s="11"/>
      <c r="Y66" s="11"/>
      <c r="Z66" s="11"/>
      <c r="AA66" s="11"/>
      <c r="AB66" s="44"/>
      <c r="AC66" s="44"/>
      <c r="AD66" s="44"/>
      <c r="AE66" s="44"/>
      <c r="AF66" s="44"/>
      <c r="AG66" s="44"/>
      <c r="AH66" s="44"/>
      <c r="AI66" s="44"/>
      <c r="AJ66" s="44"/>
      <c r="AK66" s="44"/>
      <c r="AL66" s="44"/>
      <c r="AM66" s="44"/>
    </row>
    <row r="67" spans="1:39" ht="129">
      <c r="A67" s="48">
        <v>63</v>
      </c>
      <c r="B67" s="47" t="s">
        <v>176</v>
      </c>
      <c r="C67" s="48" t="s">
        <v>171</v>
      </c>
      <c r="D67" s="2" t="s">
        <v>172</v>
      </c>
      <c r="E67" s="47" t="s">
        <v>173</v>
      </c>
      <c r="F67" s="49">
        <v>8000</v>
      </c>
      <c r="G67" s="49">
        <f t="shared" si="0"/>
        <v>3216</v>
      </c>
      <c r="H67" s="49">
        <f t="shared" si="1"/>
        <v>8000</v>
      </c>
      <c r="I67" s="50">
        <f t="shared" si="2"/>
        <v>0</v>
      </c>
      <c r="J67" s="13">
        <v>1110731</v>
      </c>
      <c r="K67" s="27">
        <v>44770</v>
      </c>
      <c r="L67" s="23"/>
      <c r="M67" s="45" t="s">
        <v>174</v>
      </c>
      <c r="N67" s="9"/>
      <c r="O67" s="20"/>
      <c r="P67" s="11"/>
      <c r="Q67" s="11"/>
      <c r="R67" s="11"/>
      <c r="S67" s="11">
        <v>4784</v>
      </c>
      <c r="T67" s="11"/>
      <c r="U67" s="11"/>
      <c r="V67" s="11">
        <v>3216</v>
      </c>
      <c r="W67" s="11"/>
      <c r="X67" s="11"/>
      <c r="Y67" s="11"/>
      <c r="Z67" s="11"/>
      <c r="AA67" s="11"/>
      <c r="AB67" s="44"/>
      <c r="AC67" s="44"/>
      <c r="AD67" s="44"/>
      <c r="AE67" s="44"/>
      <c r="AF67" s="44"/>
      <c r="AG67" s="44"/>
      <c r="AH67" s="44"/>
      <c r="AI67" s="44"/>
      <c r="AJ67" s="44"/>
      <c r="AK67" s="44"/>
      <c r="AL67" s="44"/>
      <c r="AM67" s="44"/>
    </row>
    <row r="68" spans="1:39" ht="81">
      <c r="A68" s="48">
        <v>64</v>
      </c>
      <c r="B68" s="47" t="s">
        <v>336</v>
      </c>
      <c r="C68" s="48" t="s">
        <v>332</v>
      </c>
      <c r="D68" s="2" t="s">
        <v>333</v>
      </c>
      <c r="E68" s="47" t="s">
        <v>335</v>
      </c>
      <c r="F68" s="49">
        <v>200000</v>
      </c>
      <c r="G68" s="49">
        <f t="shared" si="0"/>
        <v>0</v>
      </c>
      <c r="H68" s="49">
        <f t="shared" si="1"/>
        <v>161510</v>
      </c>
      <c r="I68" s="50">
        <f>F68-H68</f>
        <v>38490</v>
      </c>
      <c r="J68" s="13"/>
      <c r="K68" s="27"/>
      <c r="L68" s="23"/>
      <c r="M68" s="45" t="s">
        <v>334</v>
      </c>
      <c r="N68" s="9"/>
      <c r="O68" s="20"/>
      <c r="P68" s="11"/>
      <c r="Q68" s="11"/>
      <c r="R68" s="11"/>
      <c r="S68" s="11"/>
      <c r="T68" s="11"/>
      <c r="U68" s="11">
        <v>161510</v>
      </c>
      <c r="V68" s="11"/>
      <c r="W68" s="11"/>
      <c r="X68" s="11"/>
      <c r="Y68" s="11"/>
      <c r="Z68" s="11"/>
      <c r="AA68" s="11"/>
      <c r="AB68" s="44"/>
      <c r="AC68" s="44"/>
      <c r="AD68" s="44"/>
      <c r="AE68" s="44"/>
      <c r="AF68" s="44"/>
      <c r="AG68" s="44"/>
      <c r="AH68" s="44"/>
      <c r="AI68" s="44"/>
      <c r="AJ68" s="44"/>
      <c r="AK68" s="44"/>
      <c r="AL68" s="44"/>
      <c r="AM68" s="44"/>
    </row>
    <row r="69" spans="1:39" ht="81">
      <c r="A69" s="48">
        <v>65</v>
      </c>
      <c r="B69" s="47" t="s">
        <v>276</v>
      </c>
      <c r="C69" s="48" t="s">
        <v>273</v>
      </c>
      <c r="D69" s="2" t="s">
        <v>274</v>
      </c>
      <c r="E69" s="47" t="s">
        <v>275</v>
      </c>
      <c r="F69" s="49">
        <v>10000</v>
      </c>
      <c r="G69" s="49">
        <f t="shared" si="0"/>
        <v>0</v>
      </c>
      <c r="H69" s="49">
        <f t="shared" si="1"/>
        <v>10000</v>
      </c>
      <c r="I69" s="50">
        <f>F69-H69</f>
        <v>0</v>
      </c>
      <c r="J69" s="13"/>
      <c r="K69" s="27"/>
      <c r="L69" s="23"/>
      <c r="M69" s="45" t="s">
        <v>43</v>
      </c>
      <c r="N69" s="9"/>
      <c r="O69" s="20"/>
      <c r="P69" s="11"/>
      <c r="Q69" s="11"/>
      <c r="R69" s="11"/>
      <c r="S69" s="11"/>
      <c r="T69" s="11"/>
      <c r="U69" s="11">
        <v>10000</v>
      </c>
      <c r="V69" s="11"/>
      <c r="W69" s="11"/>
      <c r="X69" s="11"/>
      <c r="Y69" s="11"/>
      <c r="Z69" s="11"/>
      <c r="AA69" s="11"/>
      <c r="AB69" s="44"/>
      <c r="AC69" s="44"/>
      <c r="AD69" s="44"/>
      <c r="AE69" s="44"/>
      <c r="AF69" s="44"/>
      <c r="AG69" s="44"/>
      <c r="AH69" s="44"/>
      <c r="AI69" s="44"/>
      <c r="AJ69" s="44"/>
      <c r="AK69" s="44"/>
      <c r="AL69" s="44"/>
      <c r="AM69" s="44"/>
    </row>
    <row r="70" spans="1:39" ht="145.5">
      <c r="A70" s="48">
        <v>66</v>
      </c>
      <c r="B70" s="47" t="s">
        <v>205</v>
      </c>
      <c r="C70" s="48" t="s">
        <v>202</v>
      </c>
      <c r="D70" s="2" t="s">
        <v>203</v>
      </c>
      <c r="E70" s="47" t="s">
        <v>204</v>
      </c>
      <c r="F70" s="49">
        <v>8578</v>
      </c>
      <c r="G70" s="49">
        <f aca="true" t="shared" si="3" ref="G70:G84">V70</f>
        <v>0</v>
      </c>
      <c r="H70" s="49">
        <f aca="true" t="shared" si="4" ref="H70:H84">SUM(P70:V70)</f>
        <v>0</v>
      </c>
      <c r="I70" s="50">
        <f t="shared" si="2"/>
        <v>8578</v>
      </c>
      <c r="J70" s="13">
        <v>11112</v>
      </c>
      <c r="K70" s="27"/>
      <c r="L70" s="23"/>
      <c r="M70" s="45" t="s">
        <v>142</v>
      </c>
      <c r="N70" s="9"/>
      <c r="O70" s="20"/>
      <c r="P70" s="11"/>
      <c r="Q70" s="11"/>
      <c r="R70" s="11"/>
      <c r="S70" s="11"/>
      <c r="T70" s="11"/>
      <c r="U70" s="11"/>
      <c r="V70" s="11"/>
      <c r="W70" s="11"/>
      <c r="X70" s="11"/>
      <c r="Y70" s="11"/>
      <c r="Z70" s="11"/>
      <c r="AA70" s="11"/>
      <c r="AB70" s="44"/>
      <c r="AC70" s="44"/>
      <c r="AD70" s="44"/>
      <c r="AE70" s="44"/>
      <c r="AF70" s="44"/>
      <c r="AG70" s="44"/>
      <c r="AH70" s="44"/>
      <c r="AI70" s="44"/>
      <c r="AJ70" s="44"/>
      <c r="AK70" s="44"/>
      <c r="AL70" s="44"/>
      <c r="AM70" s="44"/>
    </row>
    <row r="71" spans="1:39" ht="162">
      <c r="A71" s="48">
        <v>67</v>
      </c>
      <c r="B71" s="47" t="s">
        <v>378</v>
      </c>
      <c r="C71" s="48" t="s">
        <v>375</v>
      </c>
      <c r="D71" s="2" t="s">
        <v>376</v>
      </c>
      <c r="E71" s="47" t="s">
        <v>377</v>
      </c>
      <c r="F71" s="49">
        <v>11099323</v>
      </c>
      <c r="G71" s="49">
        <f t="shared" si="3"/>
        <v>11099323</v>
      </c>
      <c r="H71" s="49">
        <f t="shared" si="4"/>
        <v>11099323</v>
      </c>
      <c r="I71" s="50">
        <f>F71-H71</f>
        <v>0</v>
      </c>
      <c r="J71" s="13"/>
      <c r="K71" s="27"/>
      <c r="L71" s="23"/>
      <c r="M71" s="45" t="s">
        <v>192</v>
      </c>
      <c r="N71" s="9"/>
      <c r="O71" s="20"/>
      <c r="P71" s="11"/>
      <c r="Q71" s="11"/>
      <c r="R71" s="11"/>
      <c r="S71" s="11"/>
      <c r="T71" s="11"/>
      <c r="U71" s="11"/>
      <c r="V71" s="11">
        <v>11099323</v>
      </c>
      <c r="W71" s="11"/>
      <c r="X71" s="11"/>
      <c r="Y71" s="11"/>
      <c r="Z71" s="11"/>
      <c r="AA71" s="11"/>
      <c r="AB71" s="44"/>
      <c r="AC71" s="44"/>
      <c r="AD71" s="44"/>
      <c r="AE71" s="44"/>
      <c r="AF71" s="44"/>
      <c r="AG71" s="44"/>
      <c r="AH71" s="44"/>
      <c r="AI71" s="44"/>
      <c r="AJ71" s="44"/>
      <c r="AK71" s="44"/>
      <c r="AL71" s="44"/>
      <c r="AM71" s="44"/>
    </row>
    <row r="72" spans="1:27" s="39" customFormat="1" ht="145.5">
      <c r="A72" s="48">
        <v>68</v>
      </c>
      <c r="B72" s="59" t="s">
        <v>108</v>
      </c>
      <c r="C72" s="22" t="s">
        <v>105</v>
      </c>
      <c r="D72" s="23" t="s">
        <v>106</v>
      </c>
      <c r="E72" s="59" t="s">
        <v>107</v>
      </c>
      <c r="F72" s="51">
        <v>123423</v>
      </c>
      <c r="G72" s="49">
        <f t="shared" si="3"/>
        <v>67253</v>
      </c>
      <c r="H72" s="49">
        <f t="shared" si="4"/>
        <v>123423</v>
      </c>
      <c r="I72" s="50">
        <f t="shared" si="2"/>
        <v>0</v>
      </c>
      <c r="J72" s="52">
        <v>1110731</v>
      </c>
      <c r="K72" s="28">
        <v>44748</v>
      </c>
      <c r="L72" s="47"/>
      <c r="M72" s="38" t="s">
        <v>49</v>
      </c>
      <c r="N72" s="24"/>
      <c r="O72" s="25"/>
      <c r="P72" s="26">
        <v>2451</v>
      </c>
      <c r="Q72" s="26">
        <v>700</v>
      </c>
      <c r="R72" s="26">
        <v>8431</v>
      </c>
      <c r="S72" s="26">
        <v>1231</v>
      </c>
      <c r="T72" s="26">
        <v>36632</v>
      </c>
      <c r="U72" s="26">
        <v>6725</v>
      </c>
      <c r="V72" s="26">
        <v>67253</v>
      </c>
      <c r="W72" s="26"/>
      <c r="X72" s="26"/>
      <c r="Y72" s="26"/>
      <c r="Z72" s="26"/>
      <c r="AA72" s="26"/>
    </row>
    <row r="73" spans="1:27" s="39" customFormat="1" ht="81">
      <c r="A73" s="48">
        <v>69</v>
      </c>
      <c r="B73" s="59" t="s">
        <v>127</v>
      </c>
      <c r="C73" s="22" t="s">
        <v>125</v>
      </c>
      <c r="D73" s="23" t="s">
        <v>128</v>
      </c>
      <c r="E73" s="59" t="s">
        <v>129</v>
      </c>
      <c r="F73" s="51">
        <v>13233</v>
      </c>
      <c r="G73" s="49">
        <f t="shared" si="3"/>
        <v>0</v>
      </c>
      <c r="H73" s="49">
        <f t="shared" si="4"/>
        <v>13233</v>
      </c>
      <c r="I73" s="50">
        <f t="shared" si="2"/>
        <v>0</v>
      </c>
      <c r="J73" s="52"/>
      <c r="K73" s="28"/>
      <c r="L73" s="47"/>
      <c r="M73" s="38" t="s">
        <v>126</v>
      </c>
      <c r="N73" s="24"/>
      <c r="O73" s="25"/>
      <c r="P73" s="26">
        <v>13233</v>
      </c>
      <c r="Q73" s="26"/>
      <c r="R73" s="26"/>
      <c r="S73" s="26"/>
      <c r="T73" s="26"/>
      <c r="U73" s="26"/>
      <c r="V73" s="26"/>
      <c r="W73" s="26"/>
      <c r="X73" s="26"/>
      <c r="Y73" s="26"/>
      <c r="Z73" s="26"/>
      <c r="AA73" s="26"/>
    </row>
    <row r="74" spans="1:27" s="39" customFormat="1" ht="258.75">
      <c r="A74" s="48">
        <v>70</v>
      </c>
      <c r="B74" s="59" t="s">
        <v>170</v>
      </c>
      <c r="C74" s="22" t="s">
        <v>167</v>
      </c>
      <c r="D74" s="23" t="s">
        <v>169</v>
      </c>
      <c r="E74" s="59" t="s">
        <v>168</v>
      </c>
      <c r="F74" s="51">
        <v>618429</v>
      </c>
      <c r="G74" s="49">
        <f t="shared" si="3"/>
        <v>11745</v>
      </c>
      <c r="H74" s="49">
        <f t="shared" si="4"/>
        <v>605552</v>
      </c>
      <c r="I74" s="50">
        <f t="shared" si="2"/>
        <v>12877</v>
      </c>
      <c r="J74" s="52">
        <v>1110731</v>
      </c>
      <c r="K74" s="28"/>
      <c r="L74" s="47"/>
      <c r="M74" s="38" t="s">
        <v>161</v>
      </c>
      <c r="N74" s="24"/>
      <c r="O74" s="25"/>
      <c r="P74" s="26"/>
      <c r="Q74" s="26">
        <v>294937</v>
      </c>
      <c r="R74" s="26">
        <v>75106</v>
      </c>
      <c r="S74" s="26">
        <v>74474</v>
      </c>
      <c r="T74" s="26">
        <v>74645</v>
      </c>
      <c r="U74" s="26">
        <v>74645</v>
      </c>
      <c r="V74" s="26">
        <v>11745</v>
      </c>
      <c r="W74" s="26"/>
      <c r="X74" s="26"/>
      <c r="Y74" s="26"/>
      <c r="Z74" s="26"/>
      <c r="AA74" s="26"/>
    </row>
    <row r="75" spans="1:27" s="39" customFormat="1" ht="129">
      <c r="A75" s="48">
        <v>71</v>
      </c>
      <c r="B75" s="59" t="s">
        <v>162</v>
      </c>
      <c r="C75" s="22" t="s">
        <v>158</v>
      </c>
      <c r="D75" s="23" t="s">
        <v>159</v>
      </c>
      <c r="E75" s="59" t="s">
        <v>160</v>
      </c>
      <c r="F75" s="51">
        <v>88223</v>
      </c>
      <c r="G75" s="49">
        <f t="shared" si="3"/>
        <v>14703</v>
      </c>
      <c r="H75" s="49">
        <f t="shared" si="4"/>
        <v>88223</v>
      </c>
      <c r="I75" s="50">
        <f t="shared" si="2"/>
        <v>0</v>
      </c>
      <c r="J75" s="52">
        <v>1110630</v>
      </c>
      <c r="K75" s="28"/>
      <c r="L75" s="47"/>
      <c r="M75" s="38" t="s">
        <v>161</v>
      </c>
      <c r="N75" s="24"/>
      <c r="O75" s="25"/>
      <c r="P75" s="26"/>
      <c r="Q75" s="26">
        <v>11028</v>
      </c>
      <c r="R75" s="26">
        <v>11028</v>
      </c>
      <c r="S75" s="26">
        <v>18380</v>
      </c>
      <c r="T75" s="26">
        <v>14704</v>
      </c>
      <c r="U75" s="26">
        <v>18380</v>
      </c>
      <c r="V75" s="26">
        <v>14703</v>
      </c>
      <c r="W75" s="26"/>
      <c r="X75" s="26"/>
      <c r="Y75" s="26"/>
      <c r="Z75" s="26"/>
      <c r="AA75" s="26"/>
    </row>
    <row r="76" spans="1:39" ht="129">
      <c r="A76" s="48">
        <v>72</v>
      </c>
      <c r="B76" s="47" t="s">
        <v>279</v>
      </c>
      <c r="C76" s="48" t="s">
        <v>280</v>
      </c>
      <c r="D76" s="2" t="s">
        <v>277</v>
      </c>
      <c r="E76" s="47" t="s">
        <v>278</v>
      </c>
      <c r="F76" s="49">
        <v>10000</v>
      </c>
      <c r="G76" s="49">
        <f t="shared" si="3"/>
        <v>0</v>
      </c>
      <c r="H76" s="49">
        <f t="shared" si="4"/>
        <v>0</v>
      </c>
      <c r="I76" s="50">
        <f>F76-H76</f>
        <v>10000</v>
      </c>
      <c r="J76" s="13"/>
      <c r="K76" s="27"/>
      <c r="L76" s="23"/>
      <c r="M76" s="38" t="s">
        <v>49</v>
      </c>
      <c r="N76" s="9"/>
      <c r="O76" s="20"/>
      <c r="P76" s="11"/>
      <c r="Q76" s="11"/>
      <c r="R76" s="11"/>
      <c r="S76" s="11"/>
      <c r="T76" s="11"/>
      <c r="U76" s="11"/>
      <c r="V76" s="11"/>
      <c r="W76" s="11"/>
      <c r="X76" s="11"/>
      <c r="Y76" s="11"/>
      <c r="Z76" s="11"/>
      <c r="AA76" s="11"/>
      <c r="AB76" s="44"/>
      <c r="AC76" s="44"/>
      <c r="AD76" s="44"/>
      <c r="AE76" s="44"/>
      <c r="AF76" s="44"/>
      <c r="AG76" s="44"/>
      <c r="AH76" s="44"/>
      <c r="AI76" s="44"/>
      <c r="AJ76" s="44"/>
      <c r="AK76" s="44"/>
      <c r="AL76" s="44"/>
      <c r="AM76" s="44"/>
    </row>
    <row r="77" spans="1:39" ht="145.5">
      <c r="A77" s="48">
        <v>73</v>
      </c>
      <c r="B77" s="47" t="s">
        <v>344</v>
      </c>
      <c r="C77" s="48" t="s">
        <v>341</v>
      </c>
      <c r="D77" s="2" t="s">
        <v>342</v>
      </c>
      <c r="E77" s="47" t="s">
        <v>343</v>
      </c>
      <c r="F77" s="49">
        <v>27827</v>
      </c>
      <c r="G77" s="49">
        <f t="shared" si="3"/>
        <v>0</v>
      </c>
      <c r="H77" s="49">
        <f t="shared" si="4"/>
        <v>0</v>
      </c>
      <c r="I77" s="50">
        <f>F77-H77</f>
        <v>27827</v>
      </c>
      <c r="J77" s="13">
        <v>11112</v>
      </c>
      <c r="K77" s="27"/>
      <c r="L77" s="23"/>
      <c r="M77" s="38" t="s">
        <v>142</v>
      </c>
      <c r="N77" s="9"/>
      <c r="O77" s="20"/>
      <c r="P77" s="11"/>
      <c r="Q77" s="11"/>
      <c r="R77" s="11"/>
      <c r="S77" s="11"/>
      <c r="T77" s="11"/>
      <c r="U77" s="11"/>
      <c r="V77" s="11"/>
      <c r="W77" s="11"/>
      <c r="X77" s="11"/>
      <c r="Y77" s="11"/>
      <c r="Z77" s="11"/>
      <c r="AA77" s="11"/>
      <c r="AB77" s="44"/>
      <c r="AC77" s="44"/>
      <c r="AD77" s="44"/>
      <c r="AE77" s="44"/>
      <c r="AF77" s="44"/>
      <c r="AG77" s="44"/>
      <c r="AH77" s="44"/>
      <c r="AI77" s="44"/>
      <c r="AJ77" s="44"/>
      <c r="AK77" s="44"/>
      <c r="AL77" s="44"/>
      <c r="AM77" s="44"/>
    </row>
    <row r="78" spans="1:39" ht="64.5">
      <c r="A78" s="48">
        <v>74</v>
      </c>
      <c r="B78" s="47" t="s">
        <v>296</v>
      </c>
      <c r="C78" s="48" t="s">
        <v>293</v>
      </c>
      <c r="D78" s="2" t="s">
        <v>294</v>
      </c>
      <c r="E78" s="47" t="s">
        <v>295</v>
      </c>
      <c r="F78" s="49">
        <v>34717</v>
      </c>
      <c r="G78" s="49">
        <f t="shared" si="3"/>
        <v>0</v>
      </c>
      <c r="H78" s="49">
        <f t="shared" si="4"/>
        <v>34717</v>
      </c>
      <c r="I78" s="50">
        <f>F78-H78</f>
        <v>0</v>
      </c>
      <c r="J78" s="13"/>
      <c r="K78" s="27">
        <v>44736</v>
      </c>
      <c r="L78" s="23"/>
      <c r="M78" s="38" t="s">
        <v>126</v>
      </c>
      <c r="N78" s="9"/>
      <c r="O78" s="20"/>
      <c r="P78" s="11"/>
      <c r="Q78" s="11"/>
      <c r="R78" s="11"/>
      <c r="S78" s="11"/>
      <c r="T78" s="11"/>
      <c r="U78" s="11">
        <v>34717</v>
      </c>
      <c r="V78" s="11"/>
      <c r="W78" s="11"/>
      <c r="X78" s="11"/>
      <c r="Y78" s="11"/>
      <c r="Z78" s="11"/>
      <c r="AA78" s="11"/>
      <c r="AB78" s="44"/>
      <c r="AC78" s="44"/>
      <c r="AD78" s="44"/>
      <c r="AE78" s="44"/>
      <c r="AF78" s="44"/>
      <c r="AG78" s="44"/>
      <c r="AH78" s="44"/>
      <c r="AI78" s="44"/>
      <c r="AJ78" s="44"/>
      <c r="AK78" s="44"/>
      <c r="AL78" s="44"/>
      <c r="AM78" s="44"/>
    </row>
    <row r="79" spans="1:39" ht="64.5">
      <c r="A79" s="48">
        <v>75</v>
      </c>
      <c r="B79" s="47" t="s">
        <v>389</v>
      </c>
      <c r="C79" s="48" t="s">
        <v>386</v>
      </c>
      <c r="D79" s="2" t="s">
        <v>387</v>
      </c>
      <c r="E79" s="47" t="s">
        <v>388</v>
      </c>
      <c r="F79" s="49">
        <v>16174</v>
      </c>
      <c r="G79" s="49">
        <f>V79</f>
        <v>0</v>
      </c>
      <c r="H79" s="49">
        <f>SUM(P79:V79)</f>
        <v>0</v>
      </c>
      <c r="I79" s="50">
        <f>F79-H79</f>
        <v>16174</v>
      </c>
      <c r="J79" s="13">
        <v>11112</v>
      </c>
      <c r="K79" s="27"/>
      <c r="L79" s="23"/>
      <c r="M79" s="38" t="s">
        <v>126</v>
      </c>
      <c r="N79" s="9"/>
      <c r="O79" s="20"/>
      <c r="P79" s="11"/>
      <c r="Q79" s="11"/>
      <c r="R79" s="11"/>
      <c r="S79" s="11"/>
      <c r="T79" s="11"/>
      <c r="U79" s="11"/>
      <c r="V79" s="11"/>
      <c r="W79" s="11"/>
      <c r="X79" s="11"/>
      <c r="Y79" s="11"/>
      <c r="Z79" s="11"/>
      <c r="AA79" s="11"/>
      <c r="AB79" s="44"/>
      <c r="AC79" s="44"/>
      <c r="AD79" s="44"/>
      <c r="AE79" s="44"/>
      <c r="AF79" s="44"/>
      <c r="AG79" s="44"/>
      <c r="AH79" s="44"/>
      <c r="AI79" s="44"/>
      <c r="AJ79" s="44"/>
      <c r="AK79" s="44"/>
      <c r="AL79" s="44"/>
      <c r="AM79" s="44"/>
    </row>
    <row r="80" spans="1:39" ht="81">
      <c r="A80" s="48">
        <v>76</v>
      </c>
      <c r="B80" s="47" t="s">
        <v>304</v>
      </c>
      <c r="C80" s="48" t="s">
        <v>301</v>
      </c>
      <c r="D80" s="2" t="s">
        <v>302</v>
      </c>
      <c r="E80" s="47" t="s">
        <v>303</v>
      </c>
      <c r="F80" s="49">
        <v>1100</v>
      </c>
      <c r="G80" s="49">
        <f t="shared" si="3"/>
        <v>0</v>
      </c>
      <c r="H80" s="49">
        <f t="shared" si="4"/>
        <v>1100</v>
      </c>
      <c r="I80" s="50">
        <f>F80-H80</f>
        <v>0</v>
      </c>
      <c r="J80" s="13"/>
      <c r="K80" s="27"/>
      <c r="L80" s="23"/>
      <c r="M80" s="38" t="s">
        <v>126</v>
      </c>
      <c r="N80" s="9"/>
      <c r="O80" s="20"/>
      <c r="P80" s="11"/>
      <c r="Q80" s="11"/>
      <c r="R80" s="11"/>
      <c r="S80" s="11"/>
      <c r="T80" s="11"/>
      <c r="U80" s="11">
        <v>1100</v>
      </c>
      <c r="V80" s="11"/>
      <c r="W80" s="11"/>
      <c r="X80" s="11"/>
      <c r="Y80" s="11"/>
      <c r="Z80" s="11"/>
      <c r="AA80" s="11"/>
      <c r="AB80" s="44"/>
      <c r="AC80" s="44"/>
      <c r="AD80" s="44"/>
      <c r="AE80" s="44"/>
      <c r="AF80" s="44"/>
      <c r="AG80" s="44"/>
      <c r="AH80" s="44"/>
      <c r="AI80" s="44"/>
      <c r="AJ80" s="44"/>
      <c r="AK80" s="44"/>
      <c r="AL80" s="44"/>
      <c r="AM80" s="44"/>
    </row>
    <row r="81" spans="1:27" s="39" customFormat="1" ht="64.5">
      <c r="A81" s="48">
        <v>77</v>
      </c>
      <c r="B81" s="59" t="s">
        <v>153</v>
      </c>
      <c r="C81" s="22" t="s">
        <v>149</v>
      </c>
      <c r="D81" s="23" t="s">
        <v>150</v>
      </c>
      <c r="E81" s="59" t="s">
        <v>152</v>
      </c>
      <c r="F81" s="51">
        <v>34374</v>
      </c>
      <c r="G81" s="49">
        <f t="shared" si="3"/>
        <v>0</v>
      </c>
      <c r="H81" s="49">
        <f t="shared" si="4"/>
        <v>34374</v>
      </c>
      <c r="I81" s="50">
        <f t="shared" si="2"/>
        <v>0</v>
      </c>
      <c r="J81" s="52">
        <v>11106</v>
      </c>
      <c r="K81" s="28">
        <v>44721</v>
      </c>
      <c r="L81" s="47"/>
      <c r="M81" s="38" t="s">
        <v>151</v>
      </c>
      <c r="N81" s="24"/>
      <c r="O81" s="25"/>
      <c r="P81" s="26"/>
      <c r="Q81" s="26">
        <v>1800</v>
      </c>
      <c r="R81" s="26"/>
      <c r="S81" s="26"/>
      <c r="T81" s="26">
        <v>4800</v>
      </c>
      <c r="U81" s="26">
        <v>27774</v>
      </c>
      <c r="V81" s="26"/>
      <c r="W81" s="26"/>
      <c r="X81" s="26"/>
      <c r="Y81" s="26"/>
      <c r="Z81" s="26"/>
      <c r="AA81" s="26"/>
    </row>
    <row r="82" spans="1:27" s="39" customFormat="1" ht="145.5">
      <c r="A82" s="48">
        <v>78</v>
      </c>
      <c r="B82" s="59" t="s">
        <v>261</v>
      </c>
      <c r="C82" s="22" t="s">
        <v>258</v>
      </c>
      <c r="D82" s="23" t="s">
        <v>259</v>
      </c>
      <c r="E82" s="59" t="s">
        <v>260</v>
      </c>
      <c r="F82" s="51">
        <v>48300</v>
      </c>
      <c r="G82" s="49">
        <f t="shared" si="3"/>
        <v>0</v>
      </c>
      <c r="H82" s="49">
        <f t="shared" si="4"/>
        <v>48300</v>
      </c>
      <c r="I82" s="50">
        <f t="shared" si="2"/>
        <v>0</v>
      </c>
      <c r="J82" s="52">
        <v>1110630</v>
      </c>
      <c r="K82" s="28">
        <v>44728</v>
      </c>
      <c r="L82" s="47"/>
      <c r="M82" s="38" t="s">
        <v>151</v>
      </c>
      <c r="N82" s="24"/>
      <c r="O82" s="25"/>
      <c r="P82" s="26"/>
      <c r="Q82" s="26"/>
      <c r="R82" s="26"/>
      <c r="S82" s="26">
        <v>13042</v>
      </c>
      <c r="T82" s="26">
        <v>27392</v>
      </c>
      <c r="U82" s="26">
        <v>7866</v>
      </c>
      <c r="V82" s="26"/>
      <c r="W82" s="26"/>
      <c r="X82" s="26"/>
      <c r="Y82" s="26"/>
      <c r="Z82" s="26"/>
      <c r="AA82" s="26"/>
    </row>
    <row r="83" spans="1:27" s="39" customFormat="1" ht="145.5">
      <c r="A83" s="48">
        <v>79</v>
      </c>
      <c r="B83" s="59" t="s">
        <v>250</v>
      </c>
      <c r="C83" s="22" t="s">
        <v>246</v>
      </c>
      <c r="D83" s="23" t="s">
        <v>247</v>
      </c>
      <c r="E83" s="59" t="s">
        <v>248</v>
      </c>
      <c r="F83" s="51">
        <v>1050000</v>
      </c>
      <c r="G83" s="49">
        <f t="shared" si="3"/>
        <v>127236</v>
      </c>
      <c r="H83" s="49">
        <f t="shared" si="4"/>
        <v>1029651</v>
      </c>
      <c r="I83" s="50">
        <f t="shared" si="2"/>
        <v>20349</v>
      </c>
      <c r="J83" s="52">
        <v>1110731</v>
      </c>
      <c r="K83" s="28"/>
      <c r="L83" s="47"/>
      <c r="M83" s="38" t="s">
        <v>249</v>
      </c>
      <c r="N83" s="24"/>
      <c r="O83" s="25"/>
      <c r="P83" s="26"/>
      <c r="Q83" s="26"/>
      <c r="R83" s="26"/>
      <c r="S83" s="26">
        <v>636933</v>
      </c>
      <c r="T83" s="26">
        <v>45491</v>
      </c>
      <c r="U83" s="26">
        <v>219991</v>
      </c>
      <c r="V83" s="26">
        <v>127236</v>
      </c>
      <c r="W83" s="26"/>
      <c r="X83" s="26"/>
      <c r="Y83" s="26"/>
      <c r="Z83" s="26"/>
      <c r="AA83" s="26"/>
    </row>
    <row r="84" spans="1:27" s="39" customFormat="1" ht="64.5">
      <c r="A84" s="48">
        <v>80</v>
      </c>
      <c r="B84" s="59" t="s">
        <v>289</v>
      </c>
      <c r="C84" s="22" t="s">
        <v>246</v>
      </c>
      <c r="D84" s="23" t="s">
        <v>287</v>
      </c>
      <c r="E84" s="59" t="s">
        <v>288</v>
      </c>
      <c r="F84" s="51">
        <v>8000</v>
      </c>
      <c r="G84" s="49">
        <f t="shared" si="3"/>
        <v>0</v>
      </c>
      <c r="H84" s="49">
        <f t="shared" si="4"/>
        <v>0</v>
      </c>
      <c r="I84" s="50">
        <f>F84-H84</f>
        <v>8000</v>
      </c>
      <c r="J84" s="52">
        <v>11106</v>
      </c>
      <c r="K84" s="28"/>
      <c r="L84" s="47"/>
      <c r="M84" s="38" t="s">
        <v>249</v>
      </c>
      <c r="N84" s="24"/>
      <c r="O84" s="25"/>
      <c r="P84" s="26"/>
      <c r="Q84" s="26"/>
      <c r="R84" s="26"/>
      <c r="S84" s="26"/>
      <c r="T84" s="26"/>
      <c r="U84" s="26"/>
      <c r="V84" s="26"/>
      <c r="W84" s="26"/>
      <c r="X84" s="26"/>
      <c r="Y84" s="26"/>
      <c r="Z84" s="26"/>
      <c r="AA84" s="26"/>
    </row>
    <row r="85" spans="1:27" s="36" customFormat="1" ht="24.75" customHeight="1">
      <c r="A85" s="14"/>
      <c r="B85" s="15" t="s">
        <v>1</v>
      </c>
      <c r="C85" s="16"/>
      <c r="D85" s="17"/>
      <c r="E85" s="17"/>
      <c r="F85" s="18">
        <f>SUM(F5:F84)</f>
        <v>22481878</v>
      </c>
      <c r="G85" s="18">
        <f>SUM(G5:G84)</f>
        <v>12483710</v>
      </c>
      <c r="H85" s="18">
        <f>SUM(H5:H84)</f>
        <v>20618123</v>
      </c>
      <c r="I85" s="18">
        <f>SUM(I5:I84)</f>
        <v>1863755</v>
      </c>
      <c r="J85" s="19"/>
      <c r="K85" s="29"/>
      <c r="L85" s="40"/>
      <c r="M85" s="46"/>
      <c r="N85" s="32"/>
      <c r="O85" s="21"/>
      <c r="P85" s="12"/>
      <c r="Q85" s="12"/>
      <c r="R85" s="12"/>
      <c r="S85" s="12"/>
      <c r="T85" s="12"/>
      <c r="U85" s="12"/>
      <c r="V85" s="12"/>
      <c r="W85" s="12"/>
      <c r="X85" s="12"/>
      <c r="Y85" s="12"/>
      <c r="Z85" s="12"/>
      <c r="AA85" s="12"/>
    </row>
    <row r="86" spans="1:10" ht="6" customHeight="1">
      <c r="A86" s="3"/>
      <c r="B86" s="4"/>
      <c r="C86" s="5"/>
      <c r="D86" s="41"/>
      <c r="E86" s="4"/>
      <c r="F86" s="4"/>
      <c r="G86" s="4"/>
      <c r="H86" s="4"/>
      <c r="I86" s="4"/>
      <c r="J86" s="5"/>
    </row>
    <row r="87" spans="1:7" ht="15.75" hidden="1">
      <c r="A87" s="68" t="s">
        <v>50</v>
      </c>
      <c r="B87" s="68"/>
      <c r="C87" s="68"/>
      <c r="D87" s="68"/>
      <c r="E87" s="68"/>
      <c r="F87" s="68"/>
      <c r="G87" s="68"/>
    </row>
    <row r="88" spans="1:7" ht="15.75" hidden="1">
      <c r="A88" s="69" t="s">
        <v>51</v>
      </c>
      <c r="B88" s="69"/>
      <c r="C88" s="69"/>
      <c r="D88" s="69"/>
      <c r="E88" s="69"/>
      <c r="F88" s="69"/>
      <c r="G88" s="69"/>
    </row>
    <row r="89" spans="1:7" ht="15.75" hidden="1">
      <c r="A89" s="61" t="s">
        <v>52</v>
      </c>
      <c r="B89" s="61"/>
      <c r="C89" s="61"/>
      <c r="D89" s="61"/>
      <c r="E89" s="61"/>
      <c r="F89" s="61"/>
      <c r="G89" s="61"/>
    </row>
    <row r="90" spans="1:27" s="6" customFormat="1" ht="15.75" hidden="1">
      <c r="A90" s="61" t="s">
        <v>53</v>
      </c>
      <c r="B90" s="61"/>
      <c r="C90" s="61"/>
      <c r="D90" s="61"/>
      <c r="E90" s="61"/>
      <c r="F90" s="61"/>
      <c r="G90" s="61"/>
      <c r="J90" s="8"/>
      <c r="K90" s="30"/>
      <c r="L90" s="37"/>
      <c r="M90" s="42"/>
      <c r="N90" s="42"/>
      <c r="O90" s="43"/>
      <c r="P90" s="44"/>
      <c r="Q90" s="44"/>
      <c r="R90" s="44"/>
      <c r="S90" s="44"/>
      <c r="T90" s="44"/>
      <c r="U90" s="44"/>
      <c r="V90" s="44"/>
      <c r="W90" s="44"/>
      <c r="X90" s="44"/>
      <c r="Y90" s="44"/>
      <c r="Z90" s="44"/>
      <c r="AA90" s="44"/>
    </row>
    <row r="91" spans="1:27" s="6" customFormat="1" ht="19.5">
      <c r="A91" s="64" t="s">
        <v>54</v>
      </c>
      <c r="B91" s="64"/>
      <c r="C91" s="64"/>
      <c r="D91" s="7"/>
      <c r="E91" s="65" t="s">
        <v>55</v>
      </c>
      <c r="F91" s="65"/>
      <c r="G91" s="65"/>
      <c r="J91" s="8"/>
      <c r="K91" s="30"/>
      <c r="L91" s="37"/>
      <c r="M91" s="42"/>
      <c r="N91" s="42"/>
      <c r="O91" s="43"/>
      <c r="P91" s="44"/>
      <c r="Q91" s="44"/>
      <c r="R91" s="44"/>
      <c r="S91" s="44"/>
      <c r="T91" s="44"/>
      <c r="U91" s="44"/>
      <c r="V91" s="44"/>
      <c r="W91" s="44"/>
      <c r="X91" s="44"/>
      <c r="Y91" s="44"/>
      <c r="Z91" s="44"/>
      <c r="AA91" s="44"/>
    </row>
  </sheetData>
  <sheetProtection/>
  <autoFilter ref="A4:AA85"/>
  <mergeCells count="23">
    <mergeCell ref="A1:L1"/>
    <mergeCell ref="A2:L2"/>
    <mergeCell ref="A3:A4"/>
    <mergeCell ref="B3:B4"/>
    <mergeCell ref="C3:C4"/>
    <mergeCell ref="D3:D4"/>
    <mergeCell ref="E3:E4"/>
    <mergeCell ref="P3:AA3"/>
    <mergeCell ref="A87:G87"/>
    <mergeCell ref="A88:G88"/>
    <mergeCell ref="L3:L4"/>
    <mergeCell ref="M3:M4"/>
    <mergeCell ref="N3:N4"/>
    <mergeCell ref="O3:O4"/>
    <mergeCell ref="A89:G89"/>
    <mergeCell ref="A90:G90"/>
    <mergeCell ref="A91:C91"/>
    <mergeCell ref="E91:G91"/>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M85"/>
  <sheetViews>
    <sheetView view="pageBreakPreview" zoomScaleSheetLayoutView="100" zoomScalePageLayoutView="0" workbookViewId="0" topLeftCell="A1">
      <pane xSplit="3" ySplit="4" topLeftCell="D47" activePane="bottomRight" state="frozen"/>
      <selection pane="topLeft" activeCell="A1" sqref="A1"/>
      <selection pane="topRight" activeCell="D1" sqref="D1"/>
      <selection pane="bottomLeft" activeCell="A5" sqref="A5"/>
      <selection pane="bottomRight" activeCell="C47" sqref="C4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0" width="10.50390625" style="44" hidden="1" customWidth="1"/>
    <col min="21"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4" width="9.375" style="37" bestFit="1" customWidth="1"/>
    <col min="35"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305</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2" t="s">
        <v>3</v>
      </c>
      <c r="C3" s="62" t="s">
        <v>30</v>
      </c>
      <c r="D3" s="62" t="s">
        <v>4</v>
      </c>
      <c r="E3" s="62" t="s">
        <v>5</v>
      </c>
      <c r="F3" s="62" t="s">
        <v>6</v>
      </c>
      <c r="G3" s="62" t="s">
        <v>0</v>
      </c>
      <c r="H3" s="62"/>
      <c r="I3" s="62" t="s">
        <v>7</v>
      </c>
      <c r="J3" s="62" t="s">
        <v>11</v>
      </c>
      <c r="K3" s="63" t="s">
        <v>12</v>
      </c>
      <c r="L3" s="62" t="s">
        <v>8</v>
      </c>
      <c r="M3" s="70" t="s">
        <v>13</v>
      </c>
      <c r="N3" s="62" t="s">
        <v>28</v>
      </c>
      <c r="O3" s="62" t="s">
        <v>25</v>
      </c>
      <c r="P3" s="62" t="s">
        <v>26</v>
      </c>
      <c r="Q3" s="62"/>
      <c r="R3" s="62"/>
      <c r="S3" s="62"/>
      <c r="T3" s="62"/>
      <c r="U3" s="62"/>
      <c r="V3" s="62"/>
      <c r="W3" s="62"/>
      <c r="X3" s="62"/>
      <c r="Y3" s="62"/>
      <c r="Z3" s="62"/>
      <c r="AA3" s="62"/>
    </row>
    <row r="4" spans="1:39" s="36" customFormat="1" ht="32.25">
      <c r="A4" s="74"/>
      <c r="B4" s="62"/>
      <c r="C4" s="62"/>
      <c r="D4" s="62"/>
      <c r="E4" s="62"/>
      <c r="F4" s="62"/>
      <c r="G4" s="1" t="s">
        <v>9</v>
      </c>
      <c r="H4" s="1" t="s">
        <v>10</v>
      </c>
      <c r="I4" s="62"/>
      <c r="J4" s="62"/>
      <c r="K4" s="63"/>
      <c r="L4" s="62"/>
      <c r="M4" s="70"/>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U5</f>
        <v>90364</v>
      </c>
      <c r="H5" s="49">
        <f>SUM(P5:U5)</f>
        <v>109344</v>
      </c>
      <c r="I5" s="50">
        <f>F5-H5</f>
        <v>0</v>
      </c>
      <c r="J5" s="52">
        <v>11101</v>
      </c>
      <c r="K5" s="27"/>
      <c r="L5" s="47"/>
      <c r="M5" s="45" t="s">
        <v>44</v>
      </c>
      <c r="N5" s="31"/>
      <c r="O5" s="20"/>
      <c r="P5" s="11">
        <v>18380</v>
      </c>
      <c r="Q5" s="11">
        <v>600</v>
      </c>
      <c r="R5" s="11"/>
      <c r="S5" s="11"/>
      <c r="T5" s="11"/>
      <c r="U5" s="11">
        <f>120387-30023</f>
        <v>90364</v>
      </c>
      <c r="V5" s="11"/>
      <c r="W5" s="11"/>
      <c r="X5" s="11"/>
      <c r="Y5" s="11"/>
      <c r="Z5" s="11"/>
      <c r="AA5" s="11"/>
    </row>
    <row r="6" spans="1:27" ht="81">
      <c r="A6" s="48">
        <v>2</v>
      </c>
      <c r="B6" s="47" t="s">
        <v>185</v>
      </c>
      <c r="C6" s="48" t="s">
        <v>61</v>
      </c>
      <c r="D6" s="2" t="s">
        <v>184</v>
      </c>
      <c r="E6" s="47" t="s">
        <v>183</v>
      </c>
      <c r="F6" s="49">
        <v>39880</v>
      </c>
      <c r="G6" s="49">
        <f aca="true" t="shared" si="0" ref="G6:G70">U6</f>
        <v>6796</v>
      </c>
      <c r="H6" s="49">
        <f aca="true" t="shared" si="1" ref="H6:H70">SUM(P6:U6)</f>
        <v>39880</v>
      </c>
      <c r="I6" s="50">
        <f aca="true" t="shared" si="2" ref="I6:I77">F6-H6</f>
        <v>0</v>
      </c>
      <c r="J6" s="52">
        <v>1110630</v>
      </c>
      <c r="K6" s="27"/>
      <c r="L6" s="47"/>
      <c r="M6" s="45" t="s">
        <v>44</v>
      </c>
      <c r="N6" s="31"/>
      <c r="O6" s="20"/>
      <c r="P6" s="11"/>
      <c r="Q6" s="11"/>
      <c r="R6" s="11">
        <v>33084</v>
      </c>
      <c r="S6" s="11"/>
      <c r="T6" s="11"/>
      <c r="U6" s="11">
        <f>30023-23227</f>
        <v>6796</v>
      </c>
      <c r="V6" s="11"/>
      <c r="W6" s="11"/>
      <c r="X6" s="11"/>
      <c r="Y6" s="11"/>
      <c r="Z6" s="11"/>
      <c r="AA6" s="11"/>
    </row>
    <row r="7" spans="1:27" ht="81">
      <c r="A7" s="48">
        <v>3</v>
      </c>
      <c r="B7" s="47" t="s">
        <v>360</v>
      </c>
      <c r="C7" s="48" t="s">
        <v>61</v>
      </c>
      <c r="D7" s="2" t="s">
        <v>358</v>
      </c>
      <c r="E7" s="47" t="s">
        <v>359</v>
      </c>
      <c r="F7" s="49">
        <v>111103</v>
      </c>
      <c r="G7" s="49">
        <f t="shared" si="0"/>
        <v>23227</v>
      </c>
      <c r="H7" s="49">
        <f t="shared" si="1"/>
        <v>23227</v>
      </c>
      <c r="I7" s="50">
        <f>F7-H7</f>
        <v>87876</v>
      </c>
      <c r="J7" s="52">
        <v>1110630</v>
      </c>
      <c r="K7" s="27"/>
      <c r="L7" s="47"/>
      <c r="M7" s="45" t="s">
        <v>44</v>
      </c>
      <c r="N7" s="31"/>
      <c r="O7" s="20"/>
      <c r="P7" s="11"/>
      <c r="Q7" s="11"/>
      <c r="R7" s="11"/>
      <c r="S7" s="11"/>
      <c r="T7" s="11"/>
      <c r="U7" s="11">
        <f>120387-90364-6796</f>
        <v>23227</v>
      </c>
      <c r="V7" s="11"/>
      <c r="W7" s="11"/>
      <c r="X7" s="11"/>
      <c r="Y7" s="11"/>
      <c r="Z7" s="11"/>
      <c r="AA7" s="11"/>
    </row>
    <row r="8" spans="1:27" ht="81">
      <c r="A8" s="48">
        <v>4</v>
      </c>
      <c r="B8" s="47" t="s">
        <v>60</v>
      </c>
      <c r="C8" s="48" t="s">
        <v>58</v>
      </c>
      <c r="D8" s="2" t="s">
        <v>112</v>
      </c>
      <c r="E8" s="47" t="s">
        <v>113</v>
      </c>
      <c r="F8" s="49">
        <v>255706</v>
      </c>
      <c r="G8" s="49">
        <f t="shared" si="0"/>
        <v>0</v>
      </c>
      <c r="H8" s="49">
        <f t="shared" si="1"/>
        <v>255706</v>
      </c>
      <c r="I8" s="50">
        <f t="shared" si="2"/>
        <v>0</v>
      </c>
      <c r="J8" s="53" t="s">
        <v>59</v>
      </c>
      <c r="K8" s="27"/>
      <c r="L8" s="47"/>
      <c r="M8" s="45" t="s">
        <v>46</v>
      </c>
      <c r="N8" s="31"/>
      <c r="O8" s="20"/>
      <c r="P8" s="11">
        <v>94432</v>
      </c>
      <c r="Q8" s="11"/>
      <c r="R8" s="11">
        <v>78094</v>
      </c>
      <c r="S8" s="11">
        <v>83180</v>
      </c>
      <c r="T8" s="11"/>
      <c r="U8" s="11"/>
      <c r="V8" s="11"/>
      <c r="W8" s="11"/>
      <c r="X8" s="11"/>
      <c r="Y8" s="11"/>
      <c r="Z8" s="11"/>
      <c r="AA8" s="11"/>
    </row>
    <row r="9" spans="1:27" ht="81">
      <c r="A9" s="48">
        <v>5</v>
      </c>
      <c r="B9" s="47" t="s">
        <v>256</v>
      </c>
      <c r="C9" s="48" t="s">
        <v>58</v>
      </c>
      <c r="D9" s="2" t="s">
        <v>254</v>
      </c>
      <c r="E9" s="47" t="s">
        <v>255</v>
      </c>
      <c r="F9" s="49">
        <v>476217</v>
      </c>
      <c r="G9" s="49">
        <f t="shared" si="0"/>
        <v>119265</v>
      </c>
      <c r="H9" s="49">
        <f t="shared" si="1"/>
        <v>270368</v>
      </c>
      <c r="I9" s="50">
        <f t="shared" si="2"/>
        <v>205849</v>
      </c>
      <c r="J9" s="53" t="s">
        <v>59</v>
      </c>
      <c r="K9" s="27"/>
      <c r="L9" s="47"/>
      <c r="M9" s="45" t="s">
        <v>46</v>
      </c>
      <c r="N9" s="31"/>
      <c r="O9" s="20"/>
      <c r="P9" s="11"/>
      <c r="Q9" s="11"/>
      <c r="R9" s="11"/>
      <c r="S9" s="11">
        <f>119265-83180</f>
        <v>36085</v>
      </c>
      <c r="T9" s="11">
        <v>115018</v>
      </c>
      <c r="U9" s="11">
        <v>119265</v>
      </c>
      <c r="V9" s="11"/>
      <c r="W9" s="11"/>
      <c r="X9" s="11"/>
      <c r="Y9" s="11"/>
      <c r="Z9" s="11"/>
      <c r="AA9" s="11"/>
    </row>
    <row r="10" spans="1:27" ht="48">
      <c r="A10" s="48">
        <v>6</v>
      </c>
      <c r="B10" s="47"/>
      <c r="C10" s="48" t="s">
        <v>114</v>
      </c>
      <c r="D10" s="2" t="s">
        <v>257</v>
      </c>
      <c r="E10" s="47"/>
      <c r="F10" s="49">
        <v>9269</v>
      </c>
      <c r="G10" s="49">
        <f t="shared" si="0"/>
        <v>0</v>
      </c>
      <c r="H10" s="49">
        <f t="shared" si="1"/>
        <v>0</v>
      </c>
      <c r="I10" s="50">
        <f t="shared" si="2"/>
        <v>9269</v>
      </c>
      <c r="J10" s="53"/>
      <c r="K10" s="27"/>
      <c r="L10" s="47"/>
      <c r="M10" s="45" t="s">
        <v>57</v>
      </c>
      <c r="N10" s="31"/>
      <c r="O10" s="20"/>
      <c r="P10" s="11"/>
      <c r="Q10" s="11"/>
      <c r="R10" s="11"/>
      <c r="S10" s="11"/>
      <c r="T10" s="11"/>
      <c r="U10" s="11"/>
      <c r="V10" s="11"/>
      <c r="W10" s="11"/>
      <c r="X10" s="11"/>
      <c r="Y10" s="11"/>
      <c r="Z10" s="11"/>
      <c r="AA10" s="11"/>
    </row>
    <row r="11" spans="1:27" ht="307.5">
      <c r="A11" s="48">
        <v>7</v>
      </c>
      <c r="B11" s="47" t="s">
        <v>69</v>
      </c>
      <c r="C11" s="48" t="s">
        <v>66</v>
      </c>
      <c r="D11" s="2" t="s">
        <v>67</v>
      </c>
      <c r="E11" s="47" t="s">
        <v>68</v>
      </c>
      <c r="F11" s="49">
        <v>233415</v>
      </c>
      <c r="G11" s="49">
        <f t="shared" si="0"/>
        <v>33543</v>
      </c>
      <c r="H11" s="49">
        <f t="shared" si="1"/>
        <v>122960</v>
      </c>
      <c r="I11" s="50">
        <f t="shared" si="2"/>
        <v>110455</v>
      </c>
      <c r="J11" s="54">
        <v>1110731</v>
      </c>
      <c r="K11" s="27"/>
      <c r="L11" s="47"/>
      <c r="M11" s="45" t="s">
        <v>45</v>
      </c>
      <c r="N11" s="31"/>
      <c r="O11" s="20"/>
      <c r="P11" s="11">
        <v>7443</v>
      </c>
      <c r="Q11" s="11">
        <v>6616</v>
      </c>
      <c r="R11" s="11"/>
      <c r="S11" s="11">
        <v>51372</v>
      </c>
      <c r="T11" s="11">
        <v>23986</v>
      </c>
      <c r="U11" s="11">
        <v>33543</v>
      </c>
      <c r="V11" s="11"/>
      <c r="W11" s="11"/>
      <c r="X11" s="11"/>
      <c r="Y11" s="11"/>
      <c r="Z11" s="11"/>
      <c r="AA11" s="11"/>
    </row>
    <row r="12" spans="1:27" ht="356.25">
      <c r="A12" s="48">
        <v>8</v>
      </c>
      <c r="B12" s="47" t="s">
        <v>73</v>
      </c>
      <c r="C12" s="48" t="s">
        <v>70</v>
      </c>
      <c r="D12" s="2" t="s">
        <v>71</v>
      </c>
      <c r="E12" s="47" t="s">
        <v>72</v>
      </c>
      <c r="F12" s="49">
        <v>10000</v>
      </c>
      <c r="G12" s="49">
        <f t="shared" si="0"/>
        <v>0</v>
      </c>
      <c r="H12" s="49">
        <f t="shared" si="1"/>
        <v>0</v>
      </c>
      <c r="I12" s="50">
        <f t="shared" si="2"/>
        <v>10000</v>
      </c>
      <c r="J12" s="53"/>
      <c r="K12" s="27">
        <v>44740</v>
      </c>
      <c r="L12" s="47"/>
      <c r="M12" s="45" t="s">
        <v>46</v>
      </c>
      <c r="N12" s="31"/>
      <c r="O12" s="20"/>
      <c r="P12" s="11"/>
      <c r="Q12" s="11"/>
      <c r="R12" s="11"/>
      <c r="S12" s="11"/>
      <c r="T12" s="11"/>
      <c r="U12" s="11"/>
      <c r="V12" s="11"/>
      <c r="W12" s="11"/>
      <c r="X12" s="11"/>
      <c r="Y12" s="11"/>
      <c r="Z12" s="11"/>
      <c r="AA12" s="11"/>
    </row>
    <row r="13" spans="1:27" ht="145.5">
      <c r="A13" s="48">
        <v>9</v>
      </c>
      <c r="B13" s="23" t="s">
        <v>104</v>
      </c>
      <c r="C13" s="48" t="s">
        <v>101</v>
      </c>
      <c r="D13" s="2" t="s">
        <v>102</v>
      </c>
      <c r="E13" s="23" t="s">
        <v>103</v>
      </c>
      <c r="F13" s="49">
        <v>2907</v>
      </c>
      <c r="G13" s="49">
        <f t="shared" si="0"/>
        <v>0</v>
      </c>
      <c r="H13" s="49">
        <f t="shared" si="1"/>
        <v>2907</v>
      </c>
      <c r="I13" s="50">
        <f t="shared" si="2"/>
        <v>0</v>
      </c>
      <c r="J13" s="54">
        <v>1100731</v>
      </c>
      <c r="K13" s="27"/>
      <c r="L13" s="47"/>
      <c r="M13" s="45" t="s">
        <v>46</v>
      </c>
      <c r="N13" s="31"/>
      <c r="O13" s="20"/>
      <c r="P13" s="11">
        <v>2907</v>
      </c>
      <c r="Q13" s="11"/>
      <c r="R13" s="11"/>
      <c r="S13" s="11"/>
      <c r="T13" s="11"/>
      <c r="U13" s="11"/>
      <c r="V13" s="11"/>
      <c r="W13" s="11"/>
      <c r="X13" s="11"/>
      <c r="Y13" s="11"/>
      <c r="Z13" s="11"/>
      <c r="AA13" s="11"/>
    </row>
    <row r="14" spans="1:27" ht="96.75">
      <c r="A14" s="48">
        <v>10</v>
      </c>
      <c r="B14" s="23" t="s">
        <v>241</v>
      </c>
      <c r="C14" s="48" t="s">
        <v>101</v>
      </c>
      <c r="D14" s="2" t="s">
        <v>239</v>
      </c>
      <c r="E14" s="23" t="s">
        <v>240</v>
      </c>
      <c r="F14" s="49">
        <v>142992</v>
      </c>
      <c r="G14" s="49">
        <f t="shared" si="0"/>
        <v>20180</v>
      </c>
      <c r="H14" s="49">
        <f t="shared" si="1"/>
        <v>127277</v>
      </c>
      <c r="I14" s="50">
        <f t="shared" si="2"/>
        <v>15715</v>
      </c>
      <c r="J14" s="54">
        <v>1110731</v>
      </c>
      <c r="K14" s="27"/>
      <c r="L14" s="47"/>
      <c r="M14" s="45" t="s">
        <v>46</v>
      </c>
      <c r="N14" s="31"/>
      <c r="O14" s="20"/>
      <c r="P14" s="11"/>
      <c r="Q14" s="11"/>
      <c r="R14" s="11"/>
      <c r="S14" s="11">
        <v>88308</v>
      </c>
      <c r="T14" s="11">
        <v>18789</v>
      </c>
      <c r="U14" s="11">
        <v>20180</v>
      </c>
      <c r="V14" s="11"/>
      <c r="W14" s="11"/>
      <c r="X14" s="11"/>
      <c r="Y14" s="11"/>
      <c r="Z14" s="11"/>
      <c r="AA14" s="11"/>
    </row>
    <row r="15" spans="1:27" ht="210">
      <c r="A15" s="48">
        <v>11</v>
      </c>
      <c r="B15" s="47" t="s">
        <v>96</v>
      </c>
      <c r="C15" s="48" t="s">
        <v>93</v>
      </c>
      <c r="D15" s="2" t="s">
        <v>94</v>
      </c>
      <c r="E15" s="47" t="s">
        <v>95</v>
      </c>
      <c r="F15" s="49">
        <v>33083</v>
      </c>
      <c r="G15" s="49">
        <f t="shared" si="0"/>
        <v>0</v>
      </c>
      <c r="H15" s="49">
        <f t="shared" si="1"/>
        <v>33083</v>
      </c>
      <c r="I15" s="50">
        <f t="shared" si="2"/>
        <v>0</v>
      </c>
      <c r="J15" s="54">
        <v>1110731</v>
      </c>
      <c r="K15" s="27"/>
      <c r="L15" s="47"/>
      <c r="M15" s="45" t="s">
        <v>46</v>
      </c>
      <c r="N15" s="31"/>
      <c r="O15" s="20"/>
      <c r="P15" s="11">
        <v>9925</v>
      </c>
      <c r="Q15" s="11"/>
      <c r="R15" s="11">
        <v>9925</v>
      </c>
      <c r="S15" s="11">
        <v>13233</v>
      </c>
      <c r="T15" s="11"/>
      <c r="U15" s="11"/>
      <c r="V15" s="11"/>
      <c r="W15" s="11"/>
      <c r="X15" s="11"/>
      <c r="Y15" s="11"/>
      <c r="Z15" s="11"/>
      <c r="AA15" s="11"/>
    </row>
    <row r="16" spans="1:27" ht="145.5">
      <c r="A16" s="48">
        <v>12</v>
      </c>
      <c r="B16" s="47" t="s">
        <v>85</v>
      </c>
      <c r="C16" s="48" t="s">
        <v>82</v>
      </c>
      <c r="D16" s="2" t="s">
        <v>83</v>
      </c>
      <c r="E16" s="47" t="s">
        <v>84</v>
      </c>
      <c r="F16" s="49">
        <v>37612</v>
      </c>
      <c r="G16" s="49">
        <f t="shared" si="0"/>
        <v>0</v>
      </c>
      <c r="H16" s="49">
        <f t="shared" si="1"/>
        <v>0</v>
      </c>
      <c r="I16" s="50">
        <f t="shared" si="2"/>
        <v>37612</v>
      </c>
      <c r="J16" s="54">
        <v>1110731</v>
      </c>
      <c r="K16" s="27"/>
      <c r="L16" s="47"/>
      <c r="M16" s="45" t="s">
        <v>47</v>
      </c>
      <c r="N16" s="31"/>
      <c r="O16" s="20"/>
      <c r="P16" s="11"/>
      <c r="Q16" s="11"/>
      <c r="R16" s="11"/>
      <c r="S16" s="11"/>
      <c r="T16" s="11"/>
      <c r="U16" s="11"/>
      <c r="V16" s="11"/>
      <c r="W16" s="11"/>
      <c r="X16" s="11"/>
      <c r="Y16" s="11"/>
      <c r="Z16" s="11"/>
      <c r="AA16" s="11"/>
    </row>
    <row r="17" spans="1:27" ht="177.75">
      <c r="A17" s="48">
        <v>13</v>
      </c>
      <c r="B17" s="47" t="s">
        <v>286</v>
      </c>
      <c r="C17" s="48" t="s">
        <v>130</v>
      </c>
      <c r="D17" s="2" t="s">
        <v>131</v>
      </c>
      <c r="E17" s="47" t="s">
        <v>285</v>
      </c>
      <c r="F17" s="49">
        <f>65000+195950+284050</f>
        <v>545000</v>
      </c>
      <c r="G17" s="49">
        <f t="shared" si="0"/>
        <v>56465</v>
      </c>
      <c r="H17" s="49">
        <f t="shared" si="1"/>
        <v>512400</v>
      </c>
      <c r="I17" s="50">
        <f t="shared" si="2"/>
        <v>32600</v>
      </c>
      <c r="J17" s="54">
        <v>1110731</v>
      </c>
      <c r="K17" s="27"/>
      <c r="L17" s="47"/>
      <c r="M17" s="45" t="s">
        <v>46</v>
      </c>
      <c r="N17" s="31"/>
      <c r="O17" s="20"/>
      <c r="P17" s="11">
        <v>236026</v>
      </c>
      <c r="Q17" s="11"/>
      <c r="R17" s="11">
        <v>9253</v>
      </c>
      <c r="S17" s="11">
        <v>9253</v>
      </c>
      <c r="T17" s="11">
        <v>201403</v>
      </c>
      <c r="U17" s="11">
        <v>56465</v>
      </c>
      <c r="V17" s="11"/>
      <c r="W17" s="11"/>
      <c r="X17" s="11"/>
      <c r="Y17" s="11"/>
      <c r="Z17" s="11"/>
      <c r="AA17" s="11"/>
    </row>
    <row r="18" spans="1:27" ht="281.25">
      <c r="A18" s="48">
        <v>14</v>
      </c>
      <c r="B18" s="47" t="s">
        <v>363</v>
      </c>
      <c r="C18" s="48" t="s">
        <v>62</v>
      </c>
      <c r="D18" s="2" t="s">
        <v>63</v>
      </c>
      <c r="E18" s="47" t="s">
        <v>64</v>
      </c>
      <c r="F18" s="49">
        <v>18829</v>
      </c>
      <c r="G18" s="49">
        <f t="shared" si="0"/>
        <v>12829</v>
      </c>
      <c r="H18" s="49">
        <f t="shared" si="1"/>
        <v>18829</v>
      </c>
      <c r="I18" s="50">
        <f t="shared" si="2"/>
        <v>0</v>
      </c>
      <c r="J18" s="54">
        <v>1110710</v>
      </c>
      <c r="K18" s="27">
        <v>44713</v>
      </c>
      <c r="L18" s="47"/>
      <c r="M18" s="45" t="s">
        <v>43</v>
      </c>
      <c r="N18" s="31"/>
      <c r="O18" s="20"/>
      <c r="P18" s="11"/>
      <c r="Q18" s="11">
        <v>4084</v>
      </c>
      <c r="R18" s="11"/>
      <c r="S18" s="11">
        <v>1916</v>
      </c>
      <c r="T18" s="11"/>
      <c r="U18" s="11">
        <v>12829</v>
      </c>
      <c r="V18" s="11"/>
      <c r="W18" s="11"/>
      <c r="X18" s="11"/>
      <c r="Y18" s="11"/>
      <c r="Z18" s="11"/>
      <c r="AA18" s="11"/>
    </row>
    <row r="19" spans="1:27" ht="177.75">
      <c r="A19" s="48">
        <v>15</v>
      </c>
      <c r="B19" s="47" t="s">
        <v>197</v>
      </c>
      <c r="C19" s="48" t="s">
        <v>62</v>
      </c>
      <c r="D19" s="2" t="s">
        <v>195</v>
      </c>
      <c r="E19" s="47" t="s">
        <v>196</v>
      </c>
      <c r="F19" s="49">
        <v>48420</v>
      </c>
      <c r="G19" s="49">
        <f t="shared" si="0"/>
        <v>6000</v>
      </c>
      <c r="H19" s="49">
        <f t="shared" si="1"/>
        <v>48420</v>
      </c>
      <c r="I19" s="50">
        <f t="shared" si="2"/>
        <v>0</v>
      </c>
      <c r="J19" s="54">
        <v>1110731</v>
      </c>
      <c r="K19" s="27">
        <v>44713</v>
      </c>
      <c r="L19" s="47"/>
      <c r="M19" s="45" t="s">
        <v>43</v>
      </c>
      <c r="N19" s="31"/>
      <c r="O19" s="20"/>
      <c r="P19" s="11"/>
      <c r="Q19" s="11"/>
      <c r="R19" s="11"/>
      <c r="S19" s="11">
        <v>42420</v>
      </c>
      <c r="T19" s="11"/>
      <c r="U19" s="11">
        <v>6000</v>
      </c>
      <c r="V19" s="11"/>
      <c r="W19" s="11"/>
      <c r="X19" s="11"/>
      <c r="Y19" s="11"/>
      <c r="Z19" s="11"/>
      <c r="AA19" s="11"/>
    </row>
    <row r="20" spans="1:27" ht="162">
      <c r="A20" s="48">
        <v>16</v>
      </c>
      <c r="B20" s="47" t="s">
        <v>218</v>
      </c>
      <c r="C20" s="48" t="s">
        <v>62</v>
      </c>
      <c r="D20" s="2" t="s">
        <v>216</v>
      </c>
      <c r="E20" s="47" t="s">
        <v>217</v>
      </c>
      <c r="F20" s="49">
        <v>4000</v>
      </c>
      <c r="G20" s="49">
        <f t="shared" si="0"/>
        <v>0</v>
      </c>
      <c r="H20" s="49">
        <f t="shared" si="1"/>
        <v>4000</v>
      </c>
      <c r="I20" s="50">
        <f t="shared" si="2"/>
        <v>0</v>
      </c>
      <c r="J20" s="54">
        <v>1110422</v>
      </c>
      <c r="K20" s="27">
        <v>44707</v>
      </c>
      <c r="L20" s="47"/>
      <c r="M20" s="45" t="s">
        <v>46</v>
      </c>
      <c r="N20" s="31"/>
      <c r="O20" s="20"/>
      <c r="P20" s="11"/>
      <c r="Q20" s="11"/>
      <c r="R20" s="11"/>
      <c r="S20" s="11"/>
      <c r="T20" s="11">
        <v>4000</v>
      </c>
      <c r="U20" s="11"/>
      <c r="V20" s="11"/>
      <c r="W20" s="11"/>
      <c r="X20" s="11"/>
      <c r="Y20" s="11"/>
      <c r="Z20" s="11"/>
      <c r="AA20" s="11"/>
    </row>
    <row r="21" spans="1:27" ht="345.75">
      <c r="A21" s="48">
        <v>17</v>
      </c>
      <c r="B21" s="47" t="s">
        <v>364</v>
      </c>
      <c r="C21" s="48" t="s">
        <v>62</v>
      </c>
      <c r="D21" s="2" t="s">
        <v>361</v>
      </c>
      <c r="E21" s="47" t="s">
        <v>362</v>
      </c>
      <c r="F21" s="49">
        <v>750</v>
      </c>
      <c r="G21" s="49">
        <f>U21</f>
        <v>0</v>
      </c>
      <c r="H21" s="49">
        <f>SUM(P21:U21)</f>
        <v>0</v>
      </c>
      <c r="I21" s="50">
        <f>F21-H21</f>
        <v>750</v>
      </c>
      <c r="J21" s="54"/>
      <c r="K21" s="27"/>
      <c r="L21" s="47"/>
      <c r="M21" s="45" t="s">
        <v>46</v>
      </c>
      <c r="N21" s="31"/>
      <c r="O21" s="20"/>
      <c r="P21" s="11"/>
      <c r="Q21" s="11"/>
      <c r="R21" s="11"/>
      <c r="S21" s="11"/>
      <c r="T21" s="11"/>
      <c r="U21" s="11"/>
      <c r="V21" s="11"/>
      <c r="W21" s="11"/>
      <c r="X21" s="11"/>
      <c r="Y21" s="11"/>
      <c r="Z21" s="11"/>
      <c r="AA21" s="11"/>
    </row>
    <row r="22" spans="1:27" ht="96.75">
      <c r="A22" s="48">
        <v>18</v>
      </c>
      <c r="B22" s="47" t="s">
        <v>81</v>
      </c>
      <c r="C22" s="48" t="s">
        <v>78</v>
      </c>
      <c r="D22" s="2" t="s">
        <v>80</v>
      </c>
      <c r="E22" s="47" t="s">
        <v>79</v>
      </c>
      <c r="F22" s="49">
        <v>21081</v>
      </c>
      <c r="G22" s="49">
        <f t="shared" si="0"/>
        <v>20713</v>
      </c>
      <c r="H22" s="49">
        <f t="shared" si="1"/>
        <v>21081</v>
      </c>
      <c r="I22" s="50">
        <f t="shared" si="2"/>
        <v>0</v>
      </c>
      <c r="J22" s="52">
        <v>1110731</v>
      </c>
      <c r="K22" s="27">
        <v>44733</v>
      </c>
      <c r="L22" s="47"/>
      <c r="M22" s="45" t="s">
        <v>43</v>
      </c>
      <c r="N22" s="31"/>
      <c r="O22" s="20"/>
      <c r="P22" s="11"/>
      <c r="Q22" s="11">
        <v>368</v>
      </c>
      <c r="R22" s="11"/>
      <c r="S22" s="11"/>
      <c r="T22" s="11"/>
      <c r="U22" s="11">
        <v>20713</v>
      </c>
      <c r="V22" s="11"/>
      <c r="W22" s="11"/>
      <c r="X22" s="11"/>
      <c r="Y22" s="11"/>
      <c r="Z22" s="11"/>
      <c r="AA22" s="11"/>
    </row>
    <row r="23" spans="1:27" ht="177.75">
      <c r="A23" s="48">
        <v>19</v>
      </c>
      <c r="B23" s="47" t="s">
        <v>209</v>
      </c>
      <c r="C23" s="48" t="s">
        <v>74</v>
      </c>
      <c r="D23" s="2" t="s">
        <v>75</v>
      </c>
      <c r="E23" s="47" t="s">
        <v>76</v>
      </c>
      <c r="F23" s="49">
        <v>4411</v>
      </c>
      <c r="G23" s="49">
        <f t="shared" si="0"/>
        <v>0</v>
      </c>
      <c r="H23" s="49">
        <f t="shared" si="1"/>
        <v>4411</v>
      </c>
      <c r="I23" s="50">
        <f t="shared" si="2"/>
        <v>0</v>
      </c>
      <c r="J23" s="52">
        <v>1110731</v>
      </c>
      <c r="K23" s="27"/>
      <c r="L23" s="47"/>
      <c r="M23" s="45" t="s">
        <v>46</v>
      </c>
      <c r="N23" s="31"/>
      <c r="O23" s="20"/>
      <c r="P23" s="11">
        <v>4411</v>
      </c>
      <c r="Q23" s="11"/>
      <c r="R23" s="11"/>
      <c r="S23" s="11"/>
      <c r="T23" s="11"/>
      <c r="U23" s="11"/>
      <c r="V23" s="11"/>
      <c r="W23" s="11"/>
      <c r="X23" s="11"/>
      <c r="Y23" s="11"/>
      <c r="Z23" s="11"/>
      <c r="AA23" s="11"/>
    </row>
    <row r="24" spans="1:27" ht="162">
      <c r="A24" s="48">
        <v>20</v>
      </c>
      <c r="B24" s="47" t="s">
        <v>208</v>
      </c>
      <c r="C24" s="48" t="s">
        <v>74</v>
      </c>
      <c r="D24" s="2" t="s">
        <v>207</v>
      </c>
      <c r="E24" s="47" t="s">
        <v>206</v>
      </c>
      <c r="F24" s="49">
        <v>30878</v>
      </c>
      <c r="G24" s="49">
        <f t="shared" si="0"/>
        <v>7352</v>
      </c>
      <c r="H24" s="49">
        <f t="shared" si="1"/>
        <v>24997</v>
      </c>
      <c r="I24" s="50">
        <f t="shared" si="2"/>
        <v>5881</v>
      </c>
      <c r="J24" s="52">
        <v>1110731</v>
      </c>
      <c r="K24" s="27"/>
      <c r="L24" s="47"/>
      <c r="M24" s="45" t="s">
        <v>46</v>
      </c>
      <c r="N24" s="31"/>
      <c r="O24" s="20"/>
      <c r="P24" s="11"/>
      <c r="Q24" s="11"/>
      <c r="R24" s="11">
        <v>4411</v>
      </c>
      <c r="S24" s="11">
        <v>7352</v>
      </c>
      <c r="T24" s="11">
        <v>5882</v>
      </c>
      <c r="U24" s="11">
        <v>7352</v>
      </c>
      <c r="V24" s="11"/>
      <c r="W24" s="11"/>
      <c r="X24" s="11"/>
      <c r="Y24" s="11"/>
      <c r="Z24" s="11"/>
      <c r="AA24" s="11"/>
    </row>
    <row r="25" spans="1:27" ht="64.5">
      <c r="A25" s="48">
        <v>21</v>
      </c>
      <c r="B25" s="47"/>
      <c r="C25" s="48" t="s">
        <v>86</v>
      </c>
      <c r="D25" s="2" t="s">
        <v>88</v>
      </c>
      <c r="E25" s="47" t="s">
        <v>87</v>
      </c>
      <c r="F25" s="49">
        <v>120000</v>
      </c>
      <c r="G25" s="49">
        <f t="shared" si="0"/>
        <v>0</v>
      </c>
      <c r="H25" s="49">
        <f t="shared" si="1"/>
        <v>0</v>
      </c>
      <c r="I25" s="50">
        <f t="shared" si="2"/>
        <v>120000</v>
      </c>
      <c r="J25" s="52">
        <v>1110731</v>
      </c>
      <c r="K25" s="27"/>
      <c r="L25" s="47"/>
      <c r="M25" s="45" t="s">
        <v>46</v>
      </c>
      <c r="N25" s="31"/>
      <c r="O25" s="20"/>
      <c r="P25" s="11"/>
      <c r="Q25" s="11"/>
      <c r="R25" s="11"/>
      <c r="S25" s="11"/>
      <c r="T25" s="11"/>
      <c r="U25" s="11"/>
      <c r="V25" s="11"/>
      <c r="W25" s="11"/>
      <c r="X25" s="11"/>
      <c r="Y25" s="11"/>
      <c r="Z25" s="11"/>
      <c r="AA25" s="11"/>
    </row>
    <row r="26" spans="1:27" ht="162">
      <c r="A26" s="48">
        <v>22</v>
      </c>
      <c r="B26" s="47" t="s">
        <v>166</v>
      </c>
      <c r="C26" s="48" t="s">
        <v>163</v>
      </c>
      <c r="D26" s="2" t="s">
        <v>164</v>
      </c>
      <c r="E26" s="47" t="s">
        <v>165</v>
      </c>
      <c r="F26" s="49">
        <v>4000</v>
      </c>
      <c r="G26" s="49">
        <f t="shared" si="0"/>
        <v>0</v>
      </c>
      <c r="H26" s="49">
        <f t="shared" si="1"/>
        <v>4000</v>
      </c>
      <c r="I26" s="50">
        <f t="shared" si="2"/>
        <v>0</v>
      </c>
      <c r="J26" s="52">
        <v>1110331</v>
      </c>
      <c r="K26" s="27">
        <v>44670</v>
      </c>
      <c r="L26" s="47"/>
      <c r="M26" s="45" t="s">
        <v>45</v>
      </c>
      <c r="N26" s="31"/>
      <c r="O26" s="20"/>
      <c r="P26" s="11"/>
      <c r="Q26" s="11"/>
      <c r="R26" s="11"/>
      <c r="S26" s="11">
        <v>4000</v>
      </c>
      <c r="T26" s="11"/>
      <c r="U26" s="11"/>
      <c r="V26" s="11"/>
      <c r="W26" s="11"/>
      <c r="X26" s="11"/>
      <c r="Y26" s="11"/>
      <c r="Z26" s="11"/>
      <c r="AA26" s="11"/>
    </row>
    <row r="27" spans="1:27" ht="81">
      <c r="A27" s="48">
        <v>23</v>
      </c>
      <c r="B27" s="23" t="s">
        <v>213</v>
      </c>
      <c r="C27" s="48" t="s">
        <v>210</v>
      </c>
      <c r="D27" s="2" t="s">
        <v>211</v>
      </c>
      <c r="E27" s="23" t="s">
        <v>212</v>
      </c>
      <c r="F27" s="49">
        <v>416373</v>
      </c>
      <c r="G27" s="49">
        <f t="shared" si="0"/>
        <v>0</v>
      </c>
      <c r="H27" s="49">
        <f t="shared" si="1"/>
        <v>416373</v>
      </c>
      <c r="I27" s="50">
        <f t="shared" si="2"/>
        <v>0</v>
      </c>
      <c r="J27" s="52">
        <v>11107</v>
      </c>
      <c r="K27" s="27">
        <v>44701</v>
      </c>
      <c r="L27" s="47"/>
      <c r="M27" s="45" t="s">
        <v>57</v>
      </c>
      <c r="N27" s="31"/>
      <c r="O27" s="20"/>
      <c r="P27" s="11"/>
      <c r="Q27" s="11"/>
      <c r="R27" s="11"/>
      <c r="S27" s="11"/>
      <c r="T27" s="11">
        <v>416373</v>
      </c>
      <c r="U27" s="11"/>
      <c r="V27" s="11"/>
      <c r="W27" s="11"/>
      <c r="X27" s="11"/>
      <c r="Y27" s="11"/>
      <c r="Z27" s="11"/>
      <c r="AA27" s="11"/>
    </row>
    <row r="28" spans="1:27" ht="145.5">
      <c r="A28" s="48">
        <v>24</v>
      </c>
      <c r="B28" s="23" t="s">
        <v>324</v>
      </c>
      <c r="C28" s="48" t="s">
        <v>321</v>
      </c>
      <c r="D28" s="2" t="s">
        <v>322</v>
      </c>
      <c r="E28" s="23" t="s">
        <v>323</v>
      </c>
      <c r="F28" s="49">
        <v>7957</v>
      </c>
      <c r="G28" s="49">
        <f t="shared" si="0"/>
        <v>7957</v>
      </c>
      <c r="H28" s="49">
        <f t="shared" si="1"/>
        <v>7957</v>
      </c>
      <c r="I28" s="50">
        <f>F28-H28</f>
        <v>0</v>
      </c>
      <c r="J28" s="52">
        <v>11107</v>
      </c>
      <c r="K28" s="27">
        <v>44739</v>
      </c>
      <c r="L28" s="47"/>
      <c r="M28" s="45" t="s">
        <v>57</v>
      </c>
      <c r="N28" s="31"/>
      <c r="O28" s="20"/>
      <c r="P28" s="11"/>
      <c r="Q28" s="11"/>
      <c r="R28" s="11"/>
      <c r="S28" s="11"/>
      <c r="T28" s="11"/>
      <c r="U28" s="11">
        <v>7957</v>
      </c>
      <c r="V28" s="11"/>
      <c r="W28" s="11"/>
      <c r="X28" s="11"/>
      <c r="Y28" s="11"/>
      <c r="Z28" s="11"/>
      <c r="AA28" s="11"/>
    </row>
    <row r="29" spans="1:27" ht="177.75">
      <c r="A29" s="48">
        <v>25</v>
      </c>
      <c r="B29" s="23" t="s">
        <v>320</v>
      </c>
      <c r="C29" s="48" t="s">
        <v>317</v>
      </c>
      <c r="D29" s="2" t="s">
        <v>318</v>
      </c>
      <c r="E29" s="23" t="s">
        <v>319</v>
      </c>
      <c r="F29" s="49">
        <v>5000</v>
      </c>
      <c r="G29" s="49">
        <f t="shared" si="0"/>
        <v>0</v>
      </c>
      <c r="H29" s="49">
        <f t="shared" si="1"/>
        <v>0</v>
      </c>
      <c r="I29" s="50">
        <f>F29-H29</f>
        <v>5000</v>
      </c>
      <c r="J29" s="52">
        <v>11107</v>
      </c>
      <c r="K29" s="27"/>
      <c r="L29" s="47"/>
      <c r="M29" s="45" t="s">
        <v>46</v>
      </c>
      <c r="N29" s="31"/>
      <c r="O29" s="20"/>
      <c r="P29" s="11"/>
      <c r="Q29" s="11"/>
      <c r="R29" s="11"/>
      <c r="S29" s="11"/>
      <c r="T29" s="11"/>
      <c r="U29" s="11"/>
      <c r="V29" s="11"/>
      <c r="W29" s="11"/>
      <c r="X29" s="11"/>
      <c r="Y29" s="11"/>
      <c r="Z29" s="11"/>
      <c r="AA29" s="11"/>
    </row>
    <row r="30" spans="1:27" ht="96.75">
      <c r="A30" s="48">
        <v>26</v>
      </c>
      <c r="B30" s="47" t="s">
        <v>148</v>
      </c>
      <c r="C30" s="48" t="s">
        <v>145</v>
      </c>
      <c r="D30" s="2" t="s">
        <v>146</v>
      </c>
      <c r="E30" s="47" t="s">
        <v>147</v>
      </c>
      <c r="F30" s="49">
        <v>8000</v>
      </c>
      <c r="G30" s="49">
        <f t="shared" si="0"/>
        <v>0</v>
      </c>
      <c r="H30" s="49">
        <f t="shared" si="1"/>
        <v>8000</v>
      </c>
      <c r="I30" s="50">
        <f t="shared" si="2"/>
        <v>0</v>
      </c>
      <c r="J30" s="52"/>
      <c r="K30" s="27"/>
      <c r="L30" s="47"/>
      <c r="M30" s="45" t="s">
        <v>44</v>
      </c>
      <c r="N30" s="31"/>
      <c r="O30" s="20"/>
      <c r="P30" s="11"/>
      <c r="Q30" s="11">
        <v>8000</v>
      </c>
      <c r="R30" s="11"/>
      <c r="S30" s="11"/>
      <c r="T30" s="11"/>
      <c r="U30" s="11"/>
      <c r="V30" s="11"/>
      <c r="W30" s="11"/>
      <c r="X30" s="11"/>
      <c r="Y30" s="11"/>
      <c r="Z30" s="11"/>
      <c r="AA30" s="11"/>
    </row>
    <row r="31" spans="1:27" ht="64.5">
      <c r="A31" s="48">
        <v>27</v>
      </c>
      <c r="B31" s="47" t="s">
        <v>348</v>
      </c>
      <c r="C31" s="48" t="s">
        <v>345</v>
      </c>
      <c r="D31" s="2" t="s">
        <v>346</v>
      </c>
      <c r="E31" s="47" t="s">
        <v>347</v>
      </c>
      <c r="F31" s="49">
        <v>50000</v>
      </c>
      <c r="G31" s="49">
        <f t="shared" si="0"/>
        <v>0</v>
      </c>
      <c r="H31" s="49">
        <f t="shared" si="1"/>
        <v>0</v>
      </c>
      <c r="I31" s="50">
        <f>F31-H31</f>
        <v>50000</v>
      </c>
      <c r="J31" s="52">
        <v>1110831</v>
      </c>
      <c r="K31" s="27"/>
      <c r="L31" s="47"/>
      <c r="M31" s="45" t="s">
        <v>57</v>
      </c>
      <c r="N31" s="31"/>
      <c r="O31" s="20"/>
      <c r="P31" s="11"/>
      <c r="Q31" s="11"/>
      <c r="R31" s="11"/>
      <c r="S31" s="11"/>
      <c r="T31" s="11"/>
      <c r="U31" s="11"/>
      <c r="V31" s="11"/>
      <c r="W31" s="11"/>
      <c r="X31" s="11"/>
      <c r="Y31" s="11"/>
      <c r="Z31" s="11"/>
      <c r="AA31" s="11"/>
    </row>
    <row r="32" spans="1:27" ht="210">
      <c r="A32" s="48">
        <v>28</v>
      </c>
      <c r="B32" s="47" t="s">
        <v>238</v>
      </c>
      <c r="C32" s="48" t="s">
        <v>234</v>
      </c>
      <c r="D32" s="2" t="s">
        <v>235</v>
      </c>
      <c r="E32" s="47" t="s">
        <v>236</v>
      </c>
      <c r="F32" s="49">
        <v>92634</v>
      </c>
      <c r="G32" s="49">
        <f t="shared" si="0"/>
        <v>16542</v>
      </c>
      <c r="H32" s="49">
        <f t="shared" si="1"/>
        <v>33084</v>
      </c>
      <c r="I32" s="50">
        <f t="shared" si="2"/>
        <v>59550</v>
      </c>
      <c r="J32" s="52">
        <v>1110731</v>
      </c>
      <c r="K32" s="27"/>
      <c r="L32" s="47"/>
      <c r="M32" s="45" t="s">
        <v>237</v>
      </c>
      <c r="N32" s="31"/>
      <c r="O32" s="20"/>
      <c r="P32" s="11"/>
      <c r="Q32" s="11"/>
      <c r="R32" s="11"/>
      <c r="S32" s="11">
        <v>3309</v>
      </c>
      <c r="T32" s="11">
        <v>13233</v>
      </c>
      <c r="U32" s="11">
        <v>16542</v>
      </c>
      <c r="V32" s="11"/>
      <c r="W32" s="11"/>
      <c r="X32" s="11"/>
      <c r="Y32" s="11"/>
      <c r="Z32" s="11"/>
      <c r="AA32" s="11"/>
    </row>
    <row r="33" spans="1:27" ht="113.25">
      <c r="A33" s="48">
        <v>29</v>
      </c>
      <c r="B33" s="47" t="s">
        <v>181</v>
      </c>
      <c r="C33" s="48" t="s">
        <v>270</v>
      </c>
      <c r="D33" s="2" t="s">
        <v>179</v>
      </c>
      <c r="E33" s="47" t="s">
        <v>180</v>
      </c>
      <c r="F33" s="49">
        <v>40000</v>
      </c>
      <c r="G33" s="49">
        <f t="shared" si="0"/>
        <v>0</v>
      </c>
      <c r="H33" s="49">
        <f t="shared" si="1"/>
        <v>0</v>
      </c>
      <c r="I33" s="50">
        <f>F33-H33</f>
        <v>40000</v>
      </c>
      <c r="J33" s="52">
        <v>1110731</v>
      </c>
      <c r="K33" s="27"/>
      <c r="L33" s="47"/>
      <c r="M33" s="45" t="s">
        <v>47</v>
      </c>
      <c r="N33" s="31"/>
      <c r="O33" s="20"/>
      <c r="P33" s="11"/>
      <c r="Q33" s="11"/>
      <c r="R33" s="11"/>
      <c r="S33" s="11"/>
      <c r="T33" s="11"/>
      <c r="U33" s="11"/>
      <c r="V33" s="11"/>
      <c r="W33" s="11"/>
      <c r="X33" s="11"/>
      <c r="Y33" s="11"/>
      <c r="Z33" s="11"/>
      <c r="AA33" s="11"/>
    </row>
    <row r="34" spans="1:27" ht="162">
      <c r="A34" s="48">
        <v>30</v>
      </c>
      <c r="B34" s="47" t="s">
        <v>156</v>
      </c>
      <c r="C34" s="48" t="s">
        <v>154</v>
      </c>
      <c r="D34" s="2" t="s">
        <v>155</v>
      </c>
      <c r="E34" s="47" t="s">
        <v>157</v>
      </c>
      <c r="F34" s="49">
        <v>246000</v>
      </c>
      <c r="G34" s="49">
        <f t="shared" si="0"/>
        <v>21458</v>
      </c>
      <c r="H34" s="49">
        <f t="shared" si="1"/>
        <v>148674</v>
      </c>
      <c r="I34" s="50">
        <f t="shared" si="2"/>
        <v>97326</v>
      </c>
      <c r="J34" s="52">
        <v>1110731</v>
      </c>
      <c r="K34" s="27"/>
      <c r="L34" s="47"/>
      <c r="M34" s="45" t="s">
        <v>46</v>
      </c>
      <c r="N34" s="31"/>
      <c r="O34" s="20"/>
      <c r="P34" s="11"/>
      <c r="Q34" s="11"/>
      <c r="R34" s="11">
        <v>72707</v>
      </c>
      <c r="S34" s="11">
        <v>49009</v>
      </c>
      <c r="T34" s="11">
        <v>5500</v>
      </c>
      <c r="U34" s="11">
        <v>21458</v>
      </c>
      <c r="V34" s="11"/>
      <c r="W34" s="11"/>
      <c r="X34" s="11"/>
      <c r="Y34" s="11"/>
      <c r="Z34" s="11"/>
      <c r="AA34" s="11"/>
    </row>
    <row r="35" spans="1:27" ht="64.5">
      <c r="A35" s="48">
        <v>31</v>
      </c>
      <c r="B35" s="47" t="s">
        <v>252</v>
      </c>
      <c r="C35" s="48" t="s">
        <v>154</v>
      </c>
      <c r="D35" s="2" t="s">
        <v>253</v>
      </c>
      <c r="E35" s="47" t="s">
        <v>251</v>
      </c>
      <c r="F35" s="49">
        <v>5000</v>
      </c>
      <c r="G35" s="49">
        <f t="shared" si="0"/>
        <v>0</v>
      </c>
      <c r="H35" s="49">
        <f t="shared" si="1"/>
        <v>0</v>
      </c>
      <c r="I35" s="50">
        <f t="shared" si="2"/>
        <v>5000</v>
      </c>
      <c r="J35" s="52">
        <v>11107</v>
      </c>
      <c r="K35" s="27"/>
      <c r="L35" s="47"/>
      <c r="M35" s="45" t="s">
        <v>46</v>
      </c>
      <c r="N35" s="31"/>
      <c r="O35" s="20"/>
      <c r="P35" s="11"/>
      <c r="Q35" s="11"/>
      <c r="R35" s="11"/>
      <c r="S35" s="11"/>
      <c r="T35" s="11"/>
      <c r="U35" s="11"/>
      <c r="V35" s="11"/>
      <c r="W35" s="11"/>
      <c r="X35" s="11"/>
      <c r="Y35" s="11"/>
      <c r="Z35" s="11"/>
      <c r="AA35" s="11"/>
    </row>
    <row r="36" spans="1:27" ht="64.5">
      <c r="A36" s="48">
        <v>32</v>
      </c>
      <c r="B36" s="47" t="s">
        <v>225</v>
      </c>
      <c r="C36" s="48" t="s">
        <v>223</v>
      </c>
      <c r="D36" s="2" t="s">
        <v>226</v>
      </c>
      <c r="E36" s="47" t="s">
        <v>224</v>
      </c>
      <c r="F36" s="49">
        <v>1000</v>
      </c>
      <c r="G36" s="49">
        <f t="shared" si="0"/>
        <v>0</v>
      </c>
      <c r="H36" s="49">
        <f t="shared" si="1"/>
        <v>0</v>
      </c>
      <c r="I36" s="50">
        <f t="shared" si="2"/>
        <v>1000</v>
      </c>
      <c r="J36" s="52">
        <v>11105</v>
      </c>
      <c r="K36" s="27"/>
      <c r="L36" s="47"/>
      <c r="M36" s="45" t="s">
        <v>46</v>
      </c>
      <c r="N36" s="31"/>
      <c r="O36" s="20"/>
      <c r="P36" s="11"/>
      <c r="Q36" s="11"/>
      <c r="R36" s="11"/>
      <c r="S36" s="11"/>
      <c r="T36" s="11"/>
      <c r="U36" s="11"/>
      <c r="V36" s="11"/>
      <c r="W36" s="11"/>
      <c r="X36" s="11"/>
      <c r="Y36" s="11"/>
      <c r="Z36" s="11"/>
      <c r="AA36" s="11"/>
    </row>
    <row r="37" spans="1:27" ht="48">
      <c r="A37" s="48">
        <v>33</v>
      </c>
      <c r="B37" s="47"/>
      <c r="C37" s="48" t="s">
        <v>223</v>
      </c>
      <c r="D37" s="2" t="s">
        <v>233</v>
      </c>
      <c r="E37" s="47" t="s">
        <v>232</v>
      </c>
      <c r="F37" s="49">
        <v>50000</v>
      </c>
      <c r="G37" s="49">
        <f t="shared" si="0"/>
        <v>50000</v>
      </c>
      <c r="H37" s="49">
        <f t="shared" si="1"/>
        <v>50000</v>
      </c>
      <c r="I37" s="50">
        <f t="shared" si="2"/>
        <v>0</v>
      </c>
      <c r="J37" s="52"/>
      <c r="K37" s="27">
        <v>44728</v>
      </c>
      <c r="L37" s="47"/>
      <c r="M37" s="45" t="s">
        <v>231</v>
      </c>
      <c r="N37" s="31"/>
      <c r="O37" s="20"/>
      <c r="P37" s="11"/>
      <c r="Q37" s="11"/>
      <c r="R37" s="11"/>
      <c r="S37" s="11"/>
      <c r="T37" s="11"/>
      <c r="U37" s="11">
        <v>50000</v>
      </c>
      <c r="V37" s="11"/>
      <c r="W37" s="11"/>
      <c r="X37" s="11"/>
      <c r="Y37" s="11"/>
      <c r="Z37" s="11"/>
      <c r="AA37" s="11"/>
    </row>
    <row r="38" spans="1:27" ht="64.5">
      <c r="A38" s="48">
        <v>34</v>
      </c>
      <c r="B38" s="47" t="s">
        <v>265</v>
      </c>
      <c r="C38" s="48" t="s">
        <v>262</v>
      </c>
      <c r="D38" s="2" t="s">
        <v>263</v>
      </c>
      <c r="E38" s="47" t="s">
        <v>264</v>
      </c>
      <c r="F38" s="49">
        <v>10000</v>
      </c>
      <c r="G38" s="49">
        <f t="shared" si="0"/>
        <v>0</v>
      </c>
      <c r="H38" s="49">
        <f t="shared" si="1"/>
        <v>0</v>
      </c>
      <c r="I38" s="50">
        <f t="shared" si="2"/>
        <v>10000</v>
      </c>
      <c r="J38" s="52">
        <v>11112</v>
      </c>
      <c r="K38" s="27"/>
      <c r="L38" s="47"/>
      <c r="M38" s="45" t="s">
        <v>57</v>
      </c>
      <c r="N38" s="31"/>
      <c r="O38" s="20"/>
      <c r="P38" s="11"/>
      <c r="Q38" s="11"/>
      <c r="R38" s="11"/>
      <c r="S38" s="11"/>
      <c r="T38" s="11"/>
      <c r="U38" s="11"/>
      <c r="V38" s="11"/>
      <c r="W38" s="11"/>
      <c r="X38" s="11"/>
      <c r="Y38" s="11"/>
      <c r="Z38" s="11"/>
      <c r="AA38" s="11"/>
    </row>
    <row r="39" spans="1:27" ht="113.25">
      <c r="A39" s="48">
        <v>35</v>
      </c>
      <c r="B39" s="47" t="s">
        <v>352</v>
      </c>
      <c r="C39" s="48" t="s">
        <v>349</v>
      </c>
      <c r="D39" s="2" t="s">
        <v>350</v>
      </c>
      <c r="E39" s="47" t="s">
        <v>351</v>
      </c>
      <c r="F39" s="49">
        <v>100000</v>
      </c>
      <c r="G39" s="49">
        <f t="shared" si="0"/>
        <v>0</v>
      </c>
      <c r="H39" s="49">
        <f t="shared" si="1"/>
        <v>0</v>
      </c>
      <c r="I39" s="50">
        <f>F39-H39</f>
        <v>100000</v>
      </c>
      <c r="J39" s="52">
        <v>11112</v>
      </c>
      <c r="K39" s="27"/>
      <c r="L39" s="47"/>
      <c r="M39" s="45" t="s">
        <v>44</v>
      </c>
      <c r="N39" s="31"/>
      <c r="O39" s="20"/>
      <c r="P39" s="11"/>
      <c r="Q39" s="11"/>
      <c r="R39" s="11"/>
      <c r="S39" s="11"/>
      <c r="T39" s="11"/>
      <c r="U39" s="11"/>
      <c r="V39" s="11"/>
      <c r="W39" s="11"/>
      <c r="X39" s="11"/>
      <c r="Y39" s="11"/>
      <c r="Z39" s="11"/>
      <c r="AA39" s="11"/>
    </row>
    <row r="40" spans="1:27" ht="145.5">
      <c r="A40" s="48">
        <v>36</v>
      </c>
      <c r="B40" s="47" t="s">
        <v>357</v>
      </c>
      <c r="C40" s="48" t="s">
        <v>353</v>
      </c>
      <c r="D40" s="2" t="s">
        <v>356</v>
      </c>
      <c r="E40" s="47" t="s">
        <v>354</v>
      </c>
      <c r="F40" s="49">
        <v>98500</v>
      </c>
      <c r="G40" s="49">
        <f t="shared" si="0"/>
        <v>0</v>
      </c>
      <c r="H40" s="49">
        <f t="shared" si="1"/>
        <v>0</v>
      </c>
      <c r="I40" s="50">
        <f>F40-H40</f>
        <v>98500</v>
      </c>
      <c r="J40" s="52">
        <v>1110731</v>
      </c>
      <c r="K40" s="27"/>
      <c r="L40" s="47"/>
      <c r="M40" s="45" t="s">
        <v>355</v>
      </c>
      <c r="N40" s="31"/>
      <c r="O40" s="20"/>
      <c r="P40" s="11"/>
      <c r="Q40" s="11"/>
      <c r="R40" s="11"/>
      <c r="S40" s="11"/>
      <c r="T40" s="11"/>
      <c r="U40" s="11"/>
      <c r="V40" s="11"/>
      <c r="W40" s="11"/>
      <c r="X40" s="11"/>
      <c r="Y40" s="11"/>
      <c r="Z40" s="11"/>
      <c r="AA40" s="11"/>
    </row>
    <row r="41" spans="1:39" ht="48">
      <c r="A41" s="48">
        <v>37</v>
      </c>
      <c r="B41" s="47" t="s">
        <v>312</v>
      </c>
      <c r="C41" s="48" t="s">
        <v>306</v>
      </c>
      <c r="D41" s="2" t="s">
        <v>308</v>
      </c>
      <c r="E41" s="47" t="s">
        <v>310</v>
      </c>
      <c r="F41" s="49">
        <f>SUM(AB41:AM41)</f>
        <v>15000</v>
      </c>
      <c r="G41" s="49">
        <f t="shared" si="0"/>
        <v>0</v>
      </c>
      <c r="H41" s="49">
        <f t="shared" si="1"/>
        <v>0</v>
      </c>
      <c r="I41" s="50">
        <f>F41-H41</f>
        <v>15000</v>
      </c>
      <c r="J41" s="13">
        <v>11112</v>
      </c>
      <c r="K41" s="27"/>
      <c r="L41" s="47"/>
      <c r="M41" s="45" t="s">
        <v>48</v>
      </c>
      <c r="N41" s="31"/>
      <c r="O41" s="20"/>
      <c r="P41" s="11"/>
      <c r="Q41" s="11"/>
      <c r="R41" s="11"/>
      <c r="S41" s="11"/>
      <c r="T41" s="11"/>
      <c r="U41" s="11"/>
      <c r="V41" s="11"/>
      <c r="W41" s="11"/>
      <c r="X41" s="11"/>
      <c r="Y41" s="11"/>
      <c r="Z41" s="11"/>
      <c r="AA41" s="11"/>
      <c r="AB41" s="44"/>
      <c r="AC41" s="44"/>
      <c r="AD41" s="44"/>
      <c r="AE41" s="44"/>
      <c r="AF41" s="44"/>
      <c r="AG41" s="44"/>
      <c r="AH41" s="44">
        <v>15000</v>
      </c>
      <c r="AI41" s="44"/>
      <c r="AJ41" s="44"/>
      <c r="AK41" s="44"/>
      <c r="AL41" s="44"/>
      <c r="AM41" s="44"/>
    </row>
    <row r="42" spans="1:39" ht="48">
      <c r="A42" s="48">
        <v>38</v>
      </c>
      <c r="B42" s="47" t="s">
        <v>98</v>
      </c>
      <c r="C42" s="48" t="s">
        <v>97</v>
      </c>
      <c r="D42" s="2" t="s">
        <v>99</v>
      </c>
      <c r="E42" s="47" t="s">
        <v>310</v>
      </c>
      <c r="F42" s="49">
        <f>SUM(AB42:AM42)</f>
        <v>1896463</v>
      </c>
      <c r="G42" s="49">
        <f t="shared" si="0"/>
        <v>223549</v>
      </c>
      <c r="H42" s="49">
        <f t="shared" si="1"/>
        <v>1807210</v>
      </c>
      <c r="I42" s="50">
        <f t="shared" si="2"/>
        <v>89253</v>
      </c>
      <c r="J42" s="13">
        <v>11112</v>
      </c>
      <c r="K42" s="27"/>
      <c r="L42" s="23"/>
      <c r="M42" s="45" t="s">
        <v>48</v>
      </c>
      <c r="N42" s="9"/>
      <c r="O42" s="20"/>
      <c r="P42" s="11">
        <v>553151</v>
      </c>
      <c r="Q42" s="11">
        <v>257436</v>
      </c>
      <c r="R42" s="11">
        <v>257436</v>
      </c>
      <c r="S42" s="11">
        <v>257436</v>
      </c>
      <c r="T42" s="11">
        <v>258202</v>
      </c>
      <c r="U42" s="11">
        <v>223549</v>
      </c>
      <c r="V42" s="11"/>
      <c r="W42" s="11"/>
      <c r="X42" s="11"/>
      <c r="Y42" s="11"/>
      <c r="Z42" s="11"/>
      <c r="AA42" s="11"/>
      <c r="AB42" s="44">
        <v>295715</v>
      </c>
      <c r="AC42" s="44">
        <v>295715</v>
      </c>
      <c r="AD42" s="44">
        <v>257436</v>
      </c>
      <c r="AE42" s="44">
        <v>257436</v>
      </c>
      <c r="AF42" s="44">
        <v>257436</v>
      </c>
      <c r="AG42" s="44">
        <v>257436</v>
      </c>
      <c r="AH42" s="44">
        <v>275289</v>
      </c>
      <c r="AI42" s="44"/>
      <c r="AJ42" s="44"/>
      <c r="AK42" s="44"/>
      <c r="AL42" s="44"/>
      <c r="AM42" s="44"/>
    </row>
    <row r="43" spans="1:39" ht="48">
      <c r="A43" s="48">
        <v>39</v>
      </c>
      <c r="B43" s="47" t="s">
        <v>311</v>
      </c>
      <c r="C43" s="48" t="s">
        <v>307</v>
      </c>
      <c r="D43" s="2" t="s">
        <v>309</v>
      </c>
      <c r="E43" s="47" t="s">
        <v>310</v>
      </c>
      <c r="F43" s="49">
        <f>SUM(AB43:AM43)</f>
        <v>62296</v>
      </c>
      <c r="G43" s="49">
        <f t="shared" si="0"/>
        <v>0</v>
      </c>
      <c r="H43" s="49">
        <f t="shared" si="1"/>
        <v>0</v>
      </c>
      <c r="I43" s="50">
        <f>F43-H43</f>
        <v>62296</v>
      </c>
      <c r="J43" s="13">
        <v>11112</v>
      </c>
      <c r="K43" s="27"/>
      <c r="L43" s="23"/>
      <c r="M43" s="45" t="s">
        <v>48</v>
      </c>
      <c r="N43" s="9"/>
      <c r="O43" s="20"/>
      <c r="P43" s="11"/>
      <c r="Q43" s="11"/>
      <c r="R43" s="11"/>
      <c r="S43" s="11"/>
      <c r="T43" s="11"/>
      <c r="U43" s="11"/>
      <c r="V43" s="11"/>
      <c r="W43" s="11"/>
      <c r="X43" s="11"/>
      <c r="Y43" s="11"/>
      <c r="Z43" s="11"/>
      <c r="AA43" s="11"/>
      <c r="AB43" s="44"/>
      <c r="AC43" s="44"/>
      <c r="AD43" s="44"/>
      <c r="AE43" s="44"/>
      <c r="AF43" s="44"/>
      <c r="AG43" s="44"/>
      <c r="AH43" s="44">
        <v>62296</v>
      </c>
      <c r="AI43" s="44"/>
      <c r="AJ43" s="44"/>
      <c r="AK43" s="44"/>
      <c r="AL43" s="44"/>
      <c r="AM43" s="44"/>
    </row>
    <row r="44" spans="1:39" ht="48">
      <c r="A44" s="48">
        <v>40</v>
      </c>
      <c r="B44" s="47" t="s">
        <v>120</v>
      </c>
      <c r="C44" s="48" t="s">
        <v>117</v>
      </c>
      <c r="D44" s="2" t="s">
        <v>118</v>
      </c>
      <c r="E44" s="47" t="s">
        <v>215</v>
      </c>
      <c r="F44" s="49">
        <f>SUM(AB44:AM44)</f>
        <v>220000</v>
      </c>
      <c r="G44" s="49">
        <f t="shared" si="0"/>
        <v>0</v>
      </c>
      <c r="H44" s="49">
        <f t="shared" si="1"/>
        <v>208100</v>
      </c>
      <c r="I44" s="50">
        <f t="shared" si="2"/>
        <v>11900</v>
      </c>
      <c r="J44" s="13">
        <v>11112</v>
      </c>
      <c r="K44" s="27"/>
      <c r="L44" s="23"/>
      <c r="M44" s="45" t="s">
        <v>48</v>
      </c>
      <c r="N44" s="9"/>
      <c r="O44" s="20"/>
      <c r="P44" s="11"/>
      <c r="Q44" s="11"/>
      <c r="R44" s="11">
        <v>200000</v>
      </c>
      <c r="S44" s="11">
        <v>8100</v>
      </c>
      <c r="T44" s="11"/>
      <c r="U44" s="11"/>
      <c r="V44" s="11"/>
      <c r="W44" s="11"/>
      <c r="X44" s="11"/>
      <c r="Y44" s="11"/>
      <c r="Z44" s="11"/>
      <c r="AA44" s="11"/>
      <c r="AB44" s="44"/>
      <c r="AC44" s="44">
        <v>200000</v>
      </c>
      <c r="AD44" s="44"/>
      <c r="AE44" s="44"/>
      <c r="AF44" s="44">
        <v>20000</v>
      </c>
      <c r="AG44" s="44"/>
      <c r="AH44" s="44"/>
      <c r="AI44" s="44"/>
      <c r="AJ44" s="44"/>
      <c r="AK44" s="44"/>
      <c r="AL44" s="44"/>
      <c r="AM44" s="44"/>
    </row>
    <row r="45" spans="1:39" ht="64.5">
      <c r="A45" s="48">
        <v>41</v>
      </c>
      <c r="B45" s="47" t="s">
        <v>194</v>
      </c>
      <c r="C45" s="48" t="s">
        <v>190</v>
      </c>
      <c r="D45" s="2" t="s">
        <v>191</v>
      </c>
      <c r="E45" s="47" t="s">
        <v>193</v>
      </c>
      <c r="F45" s="49">
        <v>158816</v>
      </c>
      <c r="G45" s="49">
        <f t="shared" si="0"/>
        <v>25000</v>
      </c>
      <c r="H45" s="49">
        <f t="shared" si="1"/>
        <v>25000</v>
      </c>
      <c r="I45" s="50">
        <f t="shared" si="2"/>
        <v>133816</v>
      </c>
      <c r="J45" s="13">
        <v>11112</v>
      </c>
      <c r="K45" s="27"/>
      <c r="L45" s="23"/>
      <c r="M45" s="45" t="s">
        <v>192</v>
      </c>
      <c r="N45" s="9"/>
      <c r="O45" s="20"/>
      <c r="P45" s="11"/>
      <c r="Q45" s="11"/>
      <c r="R45" s="11"/>
      <c r="S45" s="11"/>
      <c r="T45" s="11"/>
      <c r="U45" s="11">
        <v>25000</v>
      </c>
      <c r="V45" s="11"/>
      <c r="W45" s="11"/>
      <c r="X45" s="11"/>
      <c r="Y45" s="11"/>
      <c r="Z45" s="11"/>
      <c r="AA45" s="11"/>
      <c r="AB45" s="44"/>
      <c r="AC45" s="44"/>
      <c r="AD45" s="44"/>
      <c r="AE45" s="44"/>
      <c r="AF45" s="44"/>
      <c r="AG45" s="44"/>
      <c r="AH45" s="44"/>
      <c r="AI45" s="44"/>
      <c r="AJ45" s="44"/>
      <c r="AK45" s="44"/>
      <c r="AL45" s="44"/>
      <c r="AM45" s="44"/>
    </row>
    <row r="46" spans="1:39" ht="96.75">
      <c r="A46" s="48">
        <v>42</v>
      </c>
      <c r="B46" s="58" t="s">
        <v>245</v>
      </c>
      <c r="C46" s="48" t="s">
        <v>242</v>
      </c>
      <c r="D46" s="2" t="s">
        <v>243</v>
      </c>
      <c r="E46" s="47" t="s">
        <v>244</v>
      </c>
      <c r="F46" s="49">
        <v>20000</v>
      </c>
      <c r="G46" s="49">
        <f t="shared" si="0"/>
        <v>0</v>
      </c>
      <c r="H46" s="49">
        <f t="shared" si="1"/>
        <v>0</v>
      </c>
      <c r="I46" s="50">
        <f t="shared" si="2"/>
        <v>20000</v>
      </c>
      <c r="J46" s="13"/>
      <c r="K46" s="27"/>
      <c r="L46" s="23"/>
      <c r="M46" s="45" t="s">
        <v>48</v>
      </c>
      <c r="N46" s="9"/>
      <c r="O46" s="20"/>
      <c r="P46" s="11"/>
      <c r="Q46" s="11"/>
      <c r="R46" s="11"/>
      <c r="S46" s="11"/>
      <c r="T46" s="11"/>
      <c r="U46" s="11"/>
      <c r="V46" s="11"/>
      <c r="W46" s="11"/>
      <c r="X46" s="11"/>
      <c r="Y46" s="11"/>
      <c r="Z46" s="11"/>
      <c r="AA46" s="11"/>
      <c r="AB46" s="44"/>
      <c r="AC46" s="44"/>
      <c r="AD46" s="44"/>
      <c r="AE46" s="44"/>
      <c r="AF46" s="44"/>
      <c r="AG46" s="44"/>
      <c r="AH46" s="44"/>
      <c r="AI46" s="44"/>
      <c r="AJ46" s="44"/>
      <c r="AK46" s="44"/>
      <c r="AL46" s="44"/>
      <c r="AM46" s="44"/>
    </row>
    <row r="47" spans="1:39" ht="96.75">
      <c r="A47" s="48">
        <v>43</v>
      </c>
      <c r="B47" s="47" t="s">
        <v>300</v>
      </c>
      <c r="C47" s="48" t="s">
        <v>297</v>
      </c>
      <c r="D47" s="2" t="s">
        <v>298</v>
      </c>
      <c r="E47" s="47" t="s">
        <v>299</v>
      </c>
      <c r="F47" s="49">
        <v>283000</v>
      </c>
      <c r="G47" s="49">
        <f t="shared" si="0"/>
        <v>0</v>
      </c>
      <c r="H47" s="49">
        <f t="shared" si="1"/>
        <v>283000</v>
      </c>
      <c r="I47" s="50">
        <f>F47-H47</f>
        <v>0</v>
      </c>
      <c r="J47" s="13"/>
      <c r="K47" s="27"/>
      <c r="L47" s="23"/>
      <c r="M47" s="45" t="s">
        <v>43</v>
      </c>
      <c r="N47" s="9"/>
      <c r="O47" s="20"/>
      <c r="P47" s="11"/>
      <c r="Q47" s="11"/>
      <c r="R47" s="11"/>
      <c r="S47" s="11"/>
      <c r="T47" s="11">
        <v>283000</v>
      </c>
      <c r="U47" s="11"/>
      <c r="V47" s="11"/>
      <c r="W47" s="11"/>
      <c r="X47" s="11"/>
      <c r="Y47" s="11"/>
      <c r="Z47" s="11"/>
      <c r="AA47" s="11"/>
      <c r="AB47" s="44"/>
      <c r="AC47" s="44"/>
      <c r="AD47" s="44"/>
      <c r="AE47" s="44"/>
      <c r="AF47" s="44"/>
      <c r="AG47" s="44"/>
      <c r="AH47" s="44"/>
      <c r="AI47" s="44"/>
      <c r="AJ47" s="44"/>
      <c r="AK47" s="44"/>
      <c r="AL47" s="44"/>
      <c r="AM47" s="44"/>
    </row>
    <row r="48" spans="1:39" ht="96.75">
      <c r="A48" s="48">
        <v>44</v>
      </c>
      <c r="B48" s="58" t="s">
        <v>221</v>
      </c>
      <c r="C48" s="48" t="s">
        <v>220</v>
      </c>
      <c r="D48" s="2" t="s">
        <v>222</v>
      </c>
      <c r="E48" s="47" t="s">
        <v>219</v>
      </c>
      <c r="F48" s="49">
        <f>46410+18550</f>
        <v>64960</v>
      </c>
      <c r="G48" s="49">
        <f t="shared" si="0"/>
        <v>0</v>
      </c>
      <c r="H48" s="49">
        <f t="shared" si="1"/>
        <v>64960</v>
      </c>
      <c r="I48" s="50">
        <f t="shared" si="2"/>
        <v>0</v>
      </c>
      <c r="J48" s="13">
        <v>1110430</v>
      </c>
      <c r="K48" s="27">
        <v>44711</v>
      </c>
      <c r="L48" s="23"/>
      <c r="M48" s="45" t="s">
        <v>43</v>
      </c>
      <c r="N48" s="9"/>
      <c r="O48" s="20"/>
      <c r="P48" s="11"/>
      <c r="Q48" s="11"/>
      <c r="R48" s="11"/>
      <c r="S48" s="11">
        <v>5950</v>
      </c>
      <c r="T48" s="11">
        <v>59010</v>
      </c>
      <c r="U48" s="11"/>
      <c r="V48" s="11"/>
      <c r="W48" s="11"/>
      <c r="X48" s="11"/>
      <c r="Y48" s="11"/>
      <c r="Z48" s="11"/>
      <c r="AA48" s="11"/>
      <c r="AB48" s="44"/>
      <c r="AC48" s="44"/>
      <c r="AD48" s="44"/>
      <c r="AE48" s="44"/>
      <c r="AF48" s="44"/>
      <c r="AG48" s="44"/>
      <c r="AH48" s="44"/>
      <c r="AI48" s="44"/>
      <c r="AJ48" s="44"/>
      <c r="AK48" s="44"/>
      <c r="AL48" s="44"/>
      <c r="AM48" s="44"/>
    </row>
    <row r="49" spans="1:39" ht="96.75">
      <c r="A49" s="48">
        <v>45</v>
      </c>
      <c r="B49" s="58" t="s">
        <v>201</v>
      </c>
      <c r="C49" s="48" t="s">
        <v>198</v>
      </c>
      <c r="D49" s="2" t="s">
        <v>199</v>
      </c>
      <c r="E49" s="47" t="s">
        <v>200</v>
      </c>
      <c r="F49" s="49">
        <v>85234</v>
      </c>
      <c r="G49" s="49">
        <f t="shared" si="0"/>
        <v>0</v>
      </c>
      <c r="H49" s="49">
        <f t="shared" si="1"/>
        <v>85234</v>
      </c>
      <c r="I49" s="50">
        <f t="shared" si="2"/>
        <v>0</v>
      </c>
      <c r="J49" s="13">
        <v>1110430</v>
      </c>
      <c r="K49" s="27">
        <v>44679</v>
      </c>
      <c r="L49" s="23"/>
      <c r="M49" s="45" t="s">
        <v>43</v>
      </c>
      <c r="N49" s="9"/>
      <c r="O49" s="20"/>
      <c r="P49" s="11"/>
      <c r="Q49" s="11"/>
      <c r="R49" s="11">
        <v>13600</v>
      </c>
      <c r="S49" s="11"/>
      <c r="T49" s="11">
        <v>71634</v>
      </c>
      <c r="U49" s="11"/>
      <c r="V49" s="11"/>
      <c r="W49" s="11"/>
      <c r="X49" s="11"/>
      <c r="Y49" s="11"/>
      <c r="Z49" s="11"/>
      <c r="AA49" s="11"/>
      <c r="AB49" s="44"/>
      <c r="AC49" s="44"/>
      <c r="AD49" s="44"/>
      <c r="AE49" s="44"/>
      <c r="AF49" s="44"/>
      <c r="AG49" s="44"/>
      <c r="AH49" s="44"/>
      <c r="AI49" s="44"/>
      <c r="AJ49" s="44"/>
      <c r="AK49" s="44"/>
      <c r="AL49" s="44"/>
      <c r="AM49" s="44"/>
    </row>
    <row r="50" spans="1:39" ht="113.25">
      <c r="A50" s="48">
        <v>46</v>
      </c>
      <c r="B50" s="58" t="s">
        <v>328</v>
      </c>
      <c r="C50" s="48" t="s">
        <v>325</v>
      </c>
      <c r="D50" s="2" t="s">
        <v>326</v>
      </c>
      <c r="E50" s="47" t="s">
        <v>327</v>
      </c>
      <c r="F50" s="49">
        <v>2800</v>
      </c>
      <c r="G50" s="49">
        <f t="shared" si="0"/>
        <v>2800</v>
      </c>
      <c r="H50" s="49">
        <f t="shared" si="1"/>
        <v>2800</v>
      </c>
      <c r="I50" s="50">
        <f>F50-H50</f>
        <v>0</v>
      </c>
      <c r="J50" s="13">
        <v>1110630</v>
      </c>
      <c r="K50" s="27"/>
      <c r="L50" s="23"/>
      <c r="M50" s="45" t="s">
        <v>43</v>
      </c>
      <c r="N50" s="9"/>
      <c r="O50" s="20"/>
      <c r="P50" s="11"/>
      <c r="Q50" s="11"/>
      <c r="R50" s="11"/>
      <c r="S50" s="11"/>
      <c r="T50" s="11"/>
      <c r="U50" s="11">
        <v>2800</v>
      </c>
      <c r="V50" s="11"/>
      <c r="W50" s="11"/>
      <c r="X50" s="11"/>
      <c r="Y50" s="11"/>
      <c r="Z50" s="11"/>
      <c r="AA50" s="11"/>
      <c r="AB50" s="44"/>
      <c r="AC50" s="44"/>
      <c r="AD50" s="44"/>
      <c r="AE50" s="44"/>
      <c r="AF50" s="44"/>
      <c r="AG50" s="44"/>
      <c r="AH50" s="44"/>
      <c r="AI50" s="44"/>
      <c r="AJ50" s="44"/>
      <c r="AK50" s="44"/>
      <c r="AL50" s="44"/>
      <c r="AM50" s="44"/>
    </row>
    <row r="51" spans="1:39" ht="145.5">
      <c r="A51" s="48">
        <v>47</v>
      </c>
      <c r="B51" s="47" t="s">
        <v>269</v>
      </c>
      <c r="C51" s="48" t="s">
        <v>266</v>
      </c>
      <c r="D51" s="2" t="s">
        <v>267</v>
      </c>
      <c r="E51" s="47" t="s">
        <v>268</v>
      </c>
      <c r="F51" s="49">
        <v>40000</v>
      </c>
      <c r="G51" s="49">
        <f t="shared" si="0"/>
        <v>0</v>
      </c>
      <c r="H51" s="49">
        <f t="shared" si="1"/>
        <v>40000</v>
      </c>
      <c r="I51" s="50">
        <f t="shared" si="2"/>
        <v>0</v>
      </c>
      <c r="J51" s="13"/>
      <c r="K51" s="27">
        <v>44683</v>
      </c>
      <c r="L51" s="23"/>
      <c r="M51" s="45" t="s">
        <v>43</v>
      </c>
      <c r="N51" s="9"/>
      <c r="O51" s="20"/>
      <c r="P51" s="11"/>
      <c r="Q51" s="11"/>
      <c r="R51" s="11"/>
      <c r="S51" s="11"/>
      <c r="T51" s="11">
        <v>40000</v>
      </c>
      <c r="U51" s="11"/>
      <c r="V51" s="11"/>
      <c r="W51" s="11"/>
      <c r="X51" s="11"/>
      <c r="Y51" s="11"/>
      <c r="Z51" s="11"/>
      <c r="AA51" s="11"/>
      <c r="AB51" s="44"/>
      <c r="AC51" s="44"/>
      <c r="AD51" s="44"/>
      <c r="AE51" s="44"/>
      <c r="AF51" s="44"/>
      <c r="AG51" s="44"/>
      <c r="AH51" s="44"/>
      <c r="AI51" s="44"/>
      <c r="AJ51" s="44"/>
      <c r="AK51" s="44"/>
      <c r="AL51" s="44"/>
      <c r="AM51" s="44"/>
    </row>
    <row r="52" spans="1:39" ht="162">
      <c r="A52" s="48">
        <v>48</v>
      </c>
      <c r="B52" s="47" t="s">
        <v>315</v>
      </c>
      <c r="C52" s="48" t="s">
        <v>313</v>
      </c>
      <c r="D52" s="2" t="s">
        <v>316</v>
      </c>
      <c r="E52" s="47" t="s">
        <v>314</v>
      </c>
      <c r="F52" s="49">
        <v>18900</v>
      </c>
      <c r="G52" s="49">
        <f t="shared" si="0"/>
        <v>0</v>
      </c>
      <c r="H52" s="49">
        <f t="shared" si="1"/>
        <v>0</v>
      </c>
      <c r="I52" s="50">
        <f>F52-H52</f>
        <v>18900</v>
      </c>
      <c r="J52" s="13">
        <v>11112</v>
      </c>
      <c r="K52" s="27"/>
      <c r="L52" s="23"/>
      <c r="M52" s="45" t="s">
        <v>57</v>
      </c>
      <c r="N52" s="9"/>
      <c r="O52" s="20"/>
      <c r="P52" s="11"/>
      <c r="Q52" s="11"/>
      <c r="R52" s="11"/>
      <c r="S52" s="11"/>
      <c r="T52" s="11"/>
      <c r="U52" s="11"/>
      <c r="V52" s="11"/>
      <c r="W52" s="11"/>
      <c r="X52" s="11"/>
      <c r="Y52" s="11"/>
      <c r="Z52" s="11"/>
      <c r="AA52" s="11"/>
      <c r="AB52" s="44"/>
      <c r="AC52" s="44"/>
      <c r="AD52" s="44"/>
      <c r="AE52" s="44"/>
      <c r="AF52" s="44"/>
      <c r="AG52" s="44"/>
      <c r="AH52" s="44"/>
      <c r="AI52" s="44"/>
      <c r="AJ52" s="44"/>
      <c r="AK52" s="44"/>
      <c r="AL52" s="44"/>
      <c r="AM52" s="44"/>
    </row>
    <row r="53" spans="1:39" ht="96.75">
      <c r="A53" s="48">
        <v>49</v>
      </c>
      <c r="B53" s="47" t="s">
        <v>144</v>
      </c>
      <c r="C53" s="48" t="s">
        <v>140</v>
      </c>
      <c r="D53" s="2" t="s">
        <v>141</v>
      </c>
      <c r="E53" s="47" t="s">
        <v>143</v>
      </c>
      <c r="F53" s="49">
        <v>50000</v>
      </c>
      <c r="G53" s="49">
        <f t="shared" si="0"/>
        <v>0</v>
      </c>
      <c r="H53" s="49">
        <f t="shared" si="1"/>
        <v>50000</v>
      </c>
      <c r="I53" s="50">
        <f t="shared" si="2"/>
        <v>0</v>
      </c>
      <c r="J53" s="13">
        <v>1110731</v>
      </c>
      <c r="K53" s="27"/>
      <c r="L53" s="23"/>
      <c r="M53" s="45" t="s">
        <v>142</v>
      </c>
      <c r="N53" s="9"/>
      <c r="O53" s="20"/>
      <c r="P53" s="11"/>
      <c r="Q53" s="11"/>
      <c r="R53" s="11"/>
      <c r="S53" s="11">
        <v>50000</v>
      </c>
      <c r="T53" s="11"/>
      <c r="U53" s="11"/>
      <c r="V53" s="11"/>
      <c r="W53" s="11"/>
      <c r="X53" s="11"/>
      <c r="Y53" s="11"/>
      <c r="Z53" s="11"/>
      <c r="AA53" s="11"/>
      <c r="AB53" s="44"/>
      <c r="AC53" s="44"/>
      <c r="AD53" s="44"/>
      <c r="AE53" s="44"/>
      <c r="AF53" s="44"/>
      <c r="AG53" s="44"/>
      <c r="AH53" s="44"/>
      <c r="AI53" s="44"/>
      <c r="AJ53" s="44"/>
      <c r="AK53" s="44"/>
      <c r="AL53" s="44"/>
      <c r="AM53" s="44"/>
    </row>
    <row r="54" spans="1:39" ht="81">
      <c r="A54" s="48">
        <v>50</v>
      </c>
      <c r="B54" s="60" t="s">
        <v>111</v>
      </c>
      <c r="C54" s="48" t="s">
        <v>92</v>
      </c>
      <c r="D54" s="2" t="s">
        <v>109</v>
      </c>
      <c r="E54" s="47" t="s">
        <v>110</v>
      </c>
      <c r="F54" s="49">
        <v>4240</v>
      </c>
      <c r="G54" s="49">
        <f t="shared" si="0"/>
        <v>0</v>
      </c>
      <c r="H54" s="49">
        <f t="shared" si="1"/>
        <v>0</v>
      </c>
      <c r="I54" s="50">
        <f t="shared" si="2"/>
        <v>4240</v>
      </c>
      <c r="J54" s="13">
        <v>11012</v>
      </c>
      <c r="K54" s="27"/>
      <c r="L54" s="47"/>
      <c r="M54" s="45" t="s">
        <v>56</v>
      </c>
      <c r="N54" s="9"/>
      <c r="O54" s="20"/>
      <c r="P54" s="11"/>
      <c r="Q54" s="11"/>
      <c r="R54" s="11"/>
      <c r="S54" s="11"/>
      <c r="T54" s="11"/>
      <c r="U54" s="11"/>
      <c r="V54" s="11"/>
      <c r="W54" s="11"/>
      <c r="X54" s="11"/>
      <c r="Y54" s="11"/>
      <c r="Z54" s="11"/>
      <c r="AA54" s="11"/>
      <c r="AB54" s="44"/>
      <c r="AC54" s="44"/>
      <c r="AD54" s="44"/>
      <c r="AE54" s="44"/>
      <c r="AF54" s="44"/>
      <c r="AG54" s="44"/>
      <c r="AH54" s="44"/>
      <c r="AI54" s="44"/>
      <c r="AJ54" s="44"/>
      <c r="AK54" s="44"/>
      <c r="AL54" s="44"/>
      <c r="AM54" s="44"/>
    </row>
    <row r="55" spans="1:39" ht="81">
      <c r="A55" s="48">
        <v>51</v>
      </c>
      <c r="B55" s="47" t="s">
        <v>124</v>
      </c>
      <c r="C55" s="48" t="s">
        <v>121</v>
      </c>
      <c r="D55" s="2" t="s">
        <v>122</v>
      </c>
      <c r="E55" s="47" t="s">
        <v>123</v>
      </c>
      <c r="F55" s="49">
        <v>594000</v>
      </c>
      <c r="G55" s="49">
        <f t="shared" si="0"/>
        <v>0</v>
      </c>
      <c r="H55" s="49">
        <f t="shared" si="1"/>
        <v>0</v>
      </c>
      <c r="I55" s="50">
        <f t="shared" si="2"/>
        <v>594000</v>
      </c>
      <c r="J55" s="13">
        <v>11112</v>
      </c>
      <c r="K55" s="27"/>
      <c r="L55" s="23"/>
      <c r="M55" s="45" t="s">
        <v>56</v>
      </c>
      <c r="N55" s="9"/>
      <c r="O55" s="20"/>
      <c r="P55" s="11"/>
      <c r="Q55" s="11"/>
      <c r="R55" s="11"/>
      <c r="S55" s="11"/>
      <c r="T55" s="11"/>
      <c r="U55" s="11"/>
      <c r="V55" s="11"/>
      <c r="W55" s="11"/>
      <c r="X55" s="11"/>
      <c r="Y55" s="11"/>
      <c r="Z55" s="11"/>
      <c r="AA55" s="11"/>
      <c r="AB55" s="44"/>
      <c r="AC55" s="44"/>
      <c r="AD55" s="44"/>
      <c r="AE55" s="44"/>
      <c r="AF55" s="44"/>
      <c r="AG55" s="44"/>
      <c r="AH55" s="44"/>
      <c r="AI55" s="44"/>
      <c r="AJ55" s="44"/>
      <c r="AK55" s="44"/>
      <c r="AL55" s="44"/>
      <c r="AM55" s="44"/>
    </row>
    <row r="56" spans="1:39" ht="113.25">
      <c r="A56" s="48">
        <v>52</v>
      </c>
      <c r="B56" s="47" t="s">
        <v>175</v>
      </c>
      <c r="C56" s="48" t="s">
        <v>121</v>
      </c>
      <c r="D56" s="2" t="s">
        <v>134</v>
      </c>
      <c r="E56" s="47" t="s">
        <v>135</v>
      </c>
      <c r="F56" s="49">
        <v>495834</v>
      </c>
      <c r="G56" s="49">
        <f t="shared" si="0"/>
        <v>30064</v>
      </c>
      <c r="H56" s="49">
        <f t="shared" si="1"/>
        <v>192939</v>
      </c>
      <c r="I56" s="50">
        <f t="shared" si="2"/>
        <v>302895</v>
      </c>
      <c r="J56" s="13">
        <v>11112</v>
      </c>
      <c r="K56" s="27"/>
      <c r="L56" s="23"/>
      <c r="M56" s="45" t="s">
        <v>56</v>
      </c>
      <c r="N56" s="9"/>
      <c r="O56" s="20"/>
      <c r="P56" s="11"/>
      <c r="Q56" s="11">
        <v>35868</v>
      </c>
      <c r="R56" s="11">
        <v>30064</v>
      </c>
      <c r="S56" s="11">
        <v>30064</v>
      </c>
      <c r="T56" s="11">
        <v>66879</v>
      </c>
      <c r="U56" s="11">
        <v>30064</v>
      </c>
      <c r="V56" s="11"/>
      <c r="W56" s="11"/>
      <c r="X56" s="11"/>
      <c r="Y56" s="11"/>
      <c r="Z56" s="11"/>
      <c r="AA56" s="11"/>
      <c r="AB56" s="44"/>
      <c r="AC56" s="44"/>
      <c r="AD56" s="44"/>
      <c r="AE56" s="44"/>
      <c r="AF56" s="44"/>
      <c r="AG56" s="44"/>
      <c r="AH56" s="44"/>
      <c r="AI56" s="44"/>
      <c r="AJ56" s="44"/>
      <c r="AK56" s="44"/>
      <c r="AL56" s="44"/>
      <c r="AM56" s="44"/>
    </row>
    <row r="57" spans="1:39" ht="64.5">
      <c r="A57" s="48">
        <v>53</v>
      </c>
      <c r="B57" s="47" t="s">
        <v>331</v>
      </c>
      <c r="C57" s="48" t="s">
        <v>121</v>
      </c>
      <c r="D57" s="2" t="s">
        <v>329</v>
      </c>
      <c r="E57" s="47" t="s">
        <v>330</v>
      </c>
      <c r="F57" s="49">
        <v>170184</v>
      </c>
      <c r="G57" s="49">
        <f t="shared" si="0"/>
        <v>170184</v>
      </c>
      <c r="H57" s="49">
        <f t="shared" si="1"/>
        <v>170184</v>
      </c>
      <c r="I57" s="50">
        <f>F57-H57</f>
        <v>0</v>
      </c>
      <c r="J57" s="13"/>
      <c r="K57" s="27">
        <v>44725</v>
      </c>
      <c r="L57" s="23"/>
      <c r="M57" s="45" t="s">
        <v>56</v>
      </c>
      <c r="N57" s="9"/>
      <c r="O57" s="20"/>
      <c r="P57" s="11"/>
      <c r="Q57" s="11"/>
      <c r="R57" s="11"/>
      <c r="S57" s="11"/>
      <c r="T57" s="11"/>
      <c r="U57" s="11">
        <v>170184</v>
      </c>
      <c r="V57" s="11"/>
      <c r="W57" s="11"/>
      <c r="X57" s="11"/>
      <c r="Y57" s="11"/>
      <c r="Z57" s="11"/>
      <c r="AA57" s="11"/>
      <c r="AB57" s="44"/>
      <c r="AC57" s="44"/>
      <c r="AD57" s="44"/>
      <c r="AE57" s="44"/>
      <c r="AF57" s="44"/>
      <c r="AG57" s="44"/>
      <c r="AH57" s="44"/>
      <c r="AI57" s="44"/>
      <c r="AJ57" s="44"/>
      <c r="AK57" s="44"/>
      <c r="AL57" s="44"/>
      <c r="AM57" s="44"/>
    </row>
    <row r="58" spans="1:39" ht="113.25">
      <c r="A58" s="48">
        <v>54</v>
      </c>
      <c r="B58" s="47" t="s">
        <v>230</v>
      </c>
      <c r="C58" s="48" t="s">
        <v>290</v>
      </c>
      <c r="D58" s="2" t="s">
        <v>291</v>
      </c>
      <c r="E58" s="47" t="s">
        <v>292</v>
      </c>
      <c r="F58" s="49">
        <v>660880</v>
      </c>
      <c r="G58" s="49">
        <f t="shared" si="0"/>
        <v>0</v>
      </c>
      <c r="H58" s="49">
        <f t="shared" si="1"/>
        <v>660880</v>
      </c>
      <c r="I58" s="50">
        <f>F58-H58</f>
        <v>0</v>
      </c>
      <c r="J58" s="13"/>
      <c r="K58" s="27"/>
      <c r="L58" s="23"/>
      <c r="M58" s="45" t="s">
        <v>56</v>
      </c>
      <c r="N58" s="9"/>
      <c r="O58" s="20"/>
      <c r="P58" s="11"/>
      <c r="Q58" s="11"/>
      <c r="R58" s="11"/>
      <c r="S58" s="11"/>
      <c r="T58" s="11">
        <v>660880</v>
      </c>
      <c r="U58" s="11"/>
      <c r="V58" s="11"/>
      <c r="W58" s="11"/>
      <c r="X58" s="11"/>
      <c r="Y58" s="11"/>
      <c r="Z58" s="11"/>
      <c r="AA58" s="11"/>
      <c r="AB58" s="44"/>
      <c r="AC58" s="44"/>
      <c r="AD58" s="44"/>
      <c r="AE58" s="44"/>
      <c r="AF58" s="44"/>
      <c r="AG58" s="44"/>
      <c r="AH58" s="44"/>
      <c r="AI58" s="44"/>
      <c r="AJ58" s="44"/>
      <c r="AK58" s="44"/>
      <c r="AL58" s="44"/>
      <c r="AM58" s="44"/>
    </row>
    <row r="59" spans="1:39" ht="113.25">
      <c r="A59" s="48">
        <v>55</v>
      </c>
      <c r="B59" s="47" t="s">
        <v>230</v>
      </c>
      <c r="C59" s="48" t="s">
        <v>227</v>
      </c>
      <c r="D59" s="2" t="s">
        <v>228</v>
      </c>
      <c r="E59" s="47" t="s">
        <v>229</v>
      </c>
      <c r="F59" s="49">
        <v>7920</v>
      </c>
      <c r="G59" s="49">
        <f t="shared" si="0"/>
        <v>7920</v>
      </c>
      <c r="H59" s="49">
        <f t="shared" si="1"/>
        <v>7920</v>
      </c>
      <c r="I59" s="50">
        <f t="shared" si="2"/>
        <v>0</v>
      </c>
      <c r="J59" s="13"/>
      <c r="K59" s="27"/>
      <c r="L59" s="23"/>
      <c r="M59" s="45" t="s">
        <v>47</v>
      </c>
      <c r="N59" s="9"/>
      <c r="O59" s="20"/>
      <c r="P59" s="11"/>
      <c r="Q59" s="11"/>
      <c r="R59" s="11"/>
      <c r="S59" s="11"/>
      <c r="T59" s="11"/>
      <c r="U59" s="11">
        <v>7920</v>
      </c>
      <c r="V59" s="11"/>
      <c r="W59" s="11"/>
      <c r="X59" s="11"/>
      <c r="Y59" s="11"/>
      <c r="Z59" s="11"/>
      <c r="AA59" s="11"/>
      <c r="AB59" s="44"/>
      <c r="AC59" s="44"/>
      <c r="AD59" s="44"/>
      <c r="AE59" s="44"/>
      <c r="AF59" s="44"/>
      <c r="AG59" s="44"/>
      <c r="AH59" s="44"/>
      <c r="AI59" s="44"/>
      <c r="AJ59" s="44"/>
      <c r="AK59" s="44"/>
      <c r="AL59" s="44"/>
      <c r="AM59" s="44"/>
    </row>
    <row r="60" spans="1:39" ht="194.25">
      <c r="A60" s="48">
        <v>56</v>
      </c>
      <c r="B60" s="47" t="s">
        <v>284</v>
      </c>
      <c r="C60" s="48" t="s">
        <v>281</v>
      </c>
      <c r="D60" s="2" t="s">
        <v>282</v>
      </c>
      <c r="E60" s="47" t="s">
        <v>283</v>
      </c>
      <c r="F60" s="49">
        <v>238858</v>
      </c>
      <c r="G60" s="49">
        <f t="shared" si="0"/>
        <v>238858</v>
      </c>
      <c r="H60" s="49">
        <f t="shared" si="1"/>
        <v>238858</v>
      </c>
      <c r="I60" s="50">
        <f>F60-H60</f>
        <v>0</v>
      </c>
      <c r="J60" s="13">
        <v>11101</v>
      </c>
      <c r="K60" s="27"/>
      <c r="L60" s="23"/>
      <c r="M60" s="45" t="s">
        <v>56</v>
      </c>
      <c r="N60" s="9"/>
      <c r="O60" s="20"/>
      <c r="P60" s="11"/>
      <c r="Q60" s="11"/>
      <c r="R60" s="11"/>
      <c r="S60" s="11"/>
      <c r="T60" s="11"/>
      <c r="U60" s="11">
        <v>238858</v>
      </c>
      <c r="V60" s="11"/>
      <c r="W60" s="11"/>
      <c r="X60" s="11"/>
      <c r="Y60" s="11"/>
      <c r="Z60" s="11"/>
      <c r="AA60" s="11"/>
      <c r="AB60" s="44"/>
      <c r="AC60" s="44"/>
      <c r="AD60" s="44"/>
      <c r="AE60" s="44"/>
      <c r="AF60" s="44"/>
      <c r="AG60" s="44"/>
      <c r="AH60" s="44"/>
      <c r="AI60" s="44"/>
      <c r="AJ60" s="44"/>
      <c r="AK60" s="44"/>
      <c r="AL60" s="44"/>
      <c r="AM60" s="44"/>
    </row>
    <row r="61" spans="1:39" ht="194.25">
      <c r="A61" s="48">
        <v>57</v>
      </c>
      <c r="B61" s="47" t="s">
        <v>189</v>
      </c>
      <c r="C61" s="48" t="s">
        <v>186</v>
      </c>
      <c r="D61" s="2" t="s">
        <v>187</v>
      </c>
      <c r="E61" s="47" t="s">
        <v>188</v>
      </c>
      <c r="F61" s="49">
        <v>87820</v>
      </c>
      <c r="G61" s="49">
        <f t="shared" si="0"/>
        <v>4200</v>
      </c>
      <c r="H61" s="49">
        <f t="shared" si="1"/>
        <v>76420</v>
      </c>
      <c r="I61" s="50">
        <f t="shared" si="2"/>
        <v>11400</v>
      </c>
      <c r="J61" s="13">
        <v>1110630</v>
      </c>
      <c r="K61" s="27"/>
      <c r="L61" s="23"/>
      <c r="M61" s="45" t="s">
        <v>56</v>
      </c>
      <c r="N61" s="9"/>
      <c r="O61" s="20"/>
      <c r="P61" s="11"/>
      <c r="Q61" s="11"/>
      <c r="R61" s="11">
        <v>59620</v>
      </c>
      <c r="S61" s="11">
        <v>6900</v>
      </c>
      <c r="T61" s="11">
        <v>5700</v>
      </c>
      <c r="U61" s="11">
        <v>4200</v>
      </c>
      <c r="V61" s="11"/>
      <c r="W61" s="11"/>
      <c r="X61" s="11"/>
      <c r="Y61" s="11"/>
      <c r="Z61" s="11"/>
      <c r="AA61" s="11"/>
      <c r="AB61" s="44"/>
      <c r="AC61" s="44"/>
      <c r="AD61" s="44"/>
      <c r="AE61" s="44"/>
      <c r="AF61" s="44"/>
      <c r="AG61" s="44"/>
      <c r="AH61" s="44"/>
      <c r="AI61" s="44"/>
      <c r="AJ61" s="44"/>
      <c r="AK61" s="44"/>
      <c r="AL61" s="44"/>
      <c r="AM61" s="44"/>
    </row>
    <row r="62" spans="1:39" ht="81">
      <c r="A62" s="48">
        <v>58</v>
      </c>
      <c r="B62" s="47" t="s">
        <v>340</v>
      </c>
      <c r="C62" s="48" t="s">
        <v>337</v>
      </c>
      <c r="D62" s="2" t="s">
        <v>338</v>
      </c>
      <c r="E62" s="47" t="s">
        <v>339</v>
      </c>
      <c r="F62" s="49">
        <v>1300</v>
      </c>
      <c r="G62" s="49">
        <f t="shared" si="0"/>
        <v>0</v>
      </c>
      <c r="H62" s="49">
        <f t="shared" si="1"/>
        <v>0</v>
      </c>
      <c r="I62" s="50">
        <f>F62-H62</f>
        <v>1300</v>
      </c>
      <c r="J62" s="13"/>
      <c r="K62" s="27"/>
      <c r="L62" s="23"/>
      <c r="M62" s="45" t="s">
        <v>174</v>
      </c>
      <c r="N62" s="9"/>
      <c r="O62" s="20"/>
      <c r="P62" s="11"/>
      <c r="Q62" s="11"/>
      <c r="R62" s="11"/>
      <c r="S62" s="11"/>
      <c r="T62" s="11"/>
      <c r="U62" s="11"/>
      <c r="V62" s="11"/>
      <c r="W62" s="11"/>
      <c r="X62" s="11"/>
      <c r="Y62" s="11"/>
      <c r="Z62" s="11"/>
      <c r="AA62" s="11"/>
      <c r="AB62" s="44"/>
      <c r="AC62" s="44"/>
      <c r="AD62" s="44"/>
      <c r="AE62" s="44"/>
      <c r="AF62" s="44"/>
      <c r="AG62" s="44"/>
      <c r="AH62" s="44"/>
      <c r="AI62" s="44"/>
      <c r="AJ62" s="44"/>
      <c r="AK62" s="44"/>
      <c r="AL62" s="44"/>
      <c r="AM62" s="44"/>
    </row>
    <row r="63" spans="1:39" ht="129">
      <c r="A63" s="48">
        <v>59</v>
      </c>
      <c r="B63" s="47" t="s">
        <v>176</v>
      </c>
      <c r="C63" s="48" t="s">
        <v>171</v>
      </c>
      <c r="D63" s="2" t="s">
        <v>172</v>
      </c>
      <c r="E63" s="47" t="s">
        <v>173</v>
      </c>
      <c r="F63" s="49">
        <v>8000</v>
      </c>
      <c r="G63" s="49">
        <f t="shared" si="0"/>
        <v>0</v>
      </c>
      <c r="H63" s="49">
        <f t="shared" si="1"/>
        <v>4784</v>
      </c>
      <c r="I63" s="50">
        <f t="shared" si="2"/>
        <v>3216</v>
      </c>
      <c r="J63" s="13">
        <v>1110731</v>
      </c>
      <c r="K63" s="27"/>
      <c r="L63" s="23"/>
      <c r="M63" s="45" t="s">
        <v>174</v>
      </c>
      <c r="N63" s="9"/>
      <c r="O63" s="20"/>
      <c r="P63" s="11"/>
      <c r="Q63" s="11"/>
      <c r="R63" s="11"/>
      <c r="S63" s="11">
        <v>4784</v>
      </c>
      <c r="T63" s="11"/>
      <c r="U63" s="11"/>
      <c r="V63" s="11"/>
      <c r="W63" s="11"/>
      <c r="X63" s="11"/>
      <c r="Y63" s="11"/>
      <c r="Z63" s="11"/>
      <c r="AA63" s="11"/>
      <c r="AB63" s="44"/>
      <c r="AC63" s="44"/>
      <c r="AD63" s="44"/>
      <c r="AE63" s="44"/>
      <c r="AF63" s="44"/>
      <c r="AG63" s="44"/>
      <c r="AH63" s="44"/>
      <c r="AI63" s="44"/>
      <c r="AJ63" s="44"/>
      <c r="AK63" s="44"/>
      <c r="AL63" s="44"/>
      <c r="AM63" s="44"/>
    </row>
    <row r="64" spans="1:39" ht="81">
      <c r="A64" s="48">
        <v>60</v>
      </c>
      <c r="B64" s="47" t="s">
        <v>336</v>
      </c>
      <c r="C64" s="48" t="s">
        <v>332</v>
      </c>
      <c r="D64" s="2" t="s">
        <v>333</v>
      </c>
      <c r="E64" s="47" t="s">
        <v>335</v>
      </c>
      <c r="F64" s="49">
        <v>200000</v>
      </c>
      <c r="G64" s="49">
        <f t="shared" si="0"/>
        <v>161510</v>
      </c>
      <c r="H64" s="49">
        <f t="shared" si="1"/>
        <v>161510</v>
      </c>
      <c r="I64" s="50">
        <f>F64-H64</f>
        <v>38490</v>
      </c>
      <c r="J64" s="13"/>
      <c r="K64" s="27"/>
      <c r="L64" s="23"/>
      <c r="M64" s="45" t="s">
        <v>334</v>
      </c>
      <c r="N64" s="9"/>
      <c r="O64" s="20"/>
      <c r="P64" s="11"/>
      <c r="Q64" s="11"/>
      <c r="R64" s="11"/>
      <c r="S64" s="11"/>
      <c r="T64" s="11"/>
      <c r="U64" s="11">
        <v>161510</v>
      </c>
      <c r="V64" s="11"/>
      <c r="W64" s="11"/>
      <c r="X64" s="11"/>
      <c r="Y64" s="11"/>
      <c r="Z64" s="11"/>
      <c r="AA64" s="11"/>
      <c r="AB64" s="44"/>
      <c r="AC64" s="44"/>
      <c r="AD64" s="44"/>
      <c r="AE64" s="44"/>
      <c r="AF64" s="44"/>
      <c r="AG64" s="44"/>
      <c r="AH64" s="44"/>
      <c r="AI64" s="44"/>
      <c r="AJ64" s="44"/>
      <c r="AK64" s="44"/>
      <c r="AL64" s="44"/>
      <c r="AM64" s="44"/>
    </row>
    <row r="65" spans="1:39" ht="81">
      <c r="A65" s="48">
        <v>61</v>
      </c>
      <c r="B65" s="47" t="s">
        <v>276</v>
      </c>
      <c r="C65" s="48" t="s">
        <v>273</v>
      </c>
      <c r="D65" s="2" t="s">
        <v>274</v>
      </c>
      <c r="E65" s="47" t="s">
        <v>275</v>
      </c>
      <c r="F65" s="49">
        <v>10000</v>
      </c>
      <c r="G65" s="49">
        <f t="shared" si="0"/>
        <v>10000</v>
      </c>
      <c r="H65" s="49">
        <f t="shared" si="1"/>
        <v>10000</v>
      </c>
      <c r="I65" s="50">
        <f>F65-H65</f>
        <v>0</v>
      </c>
      <c r="J65" s="13"/>
      <c r="K65" s="27"/>
      <c r="L65" s="23"/>
      <c r="M65" s="45" t="s">
        <v>43</v>
      </c>
      <c r="N65" s="9"/>
      <c r="O65" s="20"/>
      <c r="P65" s="11"/>
      <c r="Q65" s="11"/>
      <c r="R65" s="11"/>
      <c r="S65" s="11"/>
      <c r="T65" s="11"/>
      <c r="U65" s="11">
        <v>10000</v>
      </c>
      <c r="V65" s="11"/>
      <c r="W65" s="11"/>
      <c r="X65" s="11"/>
      <c r="Y65" s="11"/>
      <c r="Z65" s="11"/>
      <c r="AA65" s="11"/>
      <c r="AB65" s="44"/>
      <c r="AC65" s="44"/>
      <c r="AD65" s="44"/>
      <c r="AE65" s="44"/>
      <c r="AF65" s="44"/>
      <c r="AG65" s="44"/>
      <c r="AH65" s="44"/>
      <c r="AI65" s="44"/>
      <c r="AJ65" s="44"/>
      <c r="AK65" s="44"/>
      <c r="AL65" s="44"/>
      <c r="AM65" s="44"/>
    </row>
    <row r="66" spans="1:39" ht="145.5">
      <c r="A66" s="48">
        <v>62</v>
      </c>
      <c r="B66" s="47" t="s">
        <v>205</v>
      </c>
      <c r="C66" s="48" t="s">
        <v>202</v>
      </c>
      <c r="D66" s="2" t="s">
        <v>203</v>
      </c>
      <c r="E66" s="47" t="s">
        <v>204</v>
      </c>
      <c r="F66" s="49">
        <v>8578</v>
      </c>
      <c r="G66" s="49">
        <f t="shared" si="0"/>
        <v>0</v>
      </c>
      <c r="H66" s="49">
        <f t="shared" si="1"/>
        <v>0</v>
      </c>
      <c r="I66" s="50">
        <f t="shared" si="2"/>
        <v>8578</v>
      </c>
      <c r="J66" s="13">
        <v>11112</v>
      </c>
      <c r="K66" s="27"/>
      <c r="L66" s="23"/>
      <c r="M66" s="45" t="s">
        <v>142</v>
      </c>
      <c r="N66" s="9"/>
      <c r="O66" s="20"/>
      <c r="P66" s="11"/>
      <c r="Q66" s="11"/>
      <c r="R66" s="11"/>
      <c r="S66" s="11"/>
      <c r="T66" s="11"/>
      <c r="U66" s="11"/>
      <c r="V66" s="11"/>
      <c r="W66" s="11"/>
      <c r="X66" s="11"/>
      <c r="Y66" s="11"/>
      <c r="Z66" s="11"/>
      <c r="AA66" s="11"/>
      <c r="AB66" s="44"/>
      <c r="AC66" s="44"/>
      <c r="AD66" s="44"/>
      <c r="AE66" s="44"/>
      <c r="AF66" s="44"/>
      <c r="AG66" s="44"/>
      <c r="AH66" s="44"/>
      <c r="AI66" s="44"/>
      <c r="AJ66" s="44"/>
      <c r="AK66" s="44"/>
      <c r="AL66" s="44"/>
      <c r="AM66" s="44"/>
    </row>
    <row r="67" spans="1:27" s="39" customFormat="1" ht="145.5">
      <c r="A67" s="48">
        <v>63</v>
      </c>
      <c r="B67" s="59" t="s">
        <v>108</v>
      </c>
      <c r="C67" s="22" t="s">
        <v>105</v>
      </c>
      <c r="D67" s="23" t="s">
        <v>106</v>
      </c>
      <c r="E67" s="59" t="s">
        <v>107</v>
      </c>
      <c r="F67" s="51">
        <v>123423</v>
      </c>
      <c r="G67" s="49">
        <f t="shared" si="0"/>
        <v>6725</v>
      </c>
      <c r="H67" s="49">
        <f t="shared" si="1"/>
        <v>56170</v>
      </c>
      <c r="I67" s="50">
        <f t="shared" si="2"/>
        <v>67253</v>
      </c>
      <c r="J67" s="52">
        <v>1110731</v>
      </c>
      <c r="K67" s="28"/>
      <c r="L67" s="47"/>
      <c r="M67" s="38" t="s">
        <v>49</v>
      </c>
      <c r="N67" s="24"/>
      <c r="O67" s="25"/>
      <c r="P67" s="26">
        <v>2451</v>
      </c>
      <c r="Q67" s="26">
        <v>700</v>
      </c>
      <c r="R67" s="26">
        <v>8431</v>
      </c>
      <c r="S67" s="26">
        <v>1231</v>
      </c>
      <c r="T67" s="26">
        <v>36632</v>
      </c>
      <c r="U67" s="26">
        <v>6725</v>
      </c>
      <c r="V67" s="26"/>
      <c r="W67" s="26"/>
      <c r="X67" s="26"/>
      <c r="Y67" s="26"/>
      <c r="Z67" s="26"/>
      <c r="AA67" s="26"/>
    </row>
    <row r="68" spans="1:27" s="39" customFormat="1" ht="81">
      <c r="A68" s="48">
        <v>64</v>
      </c>
      <c r="B68" s="59" t="s">
        <v>127</v>
      </c>
      <c r="C68" s="22" t="s">
        <v>125</v>
      </c>
      <c r="D68" s="23" t="s">
        <v>128</v>
      </c>
      <c r="E68" s="59" t="s">
        <v>129</v>
      </c>
      <c r="F68" s="51">
        <v>13233</v>
      </c>
      <c r="G68" s="49">
        <f t="shared" si="0"/>
        <v>0</v>
      </c>
      <c r="H68" s="49">
        <f t="shared" si="1"/>
        <v>13233</v>
      </c>
      <c r="I68" s="50">
        <f t="shared" si="2"/>
        <v>0</v>
      </c>
      <c r="J68" s="52"/>
      <c r="K68" s="28"/>
      <c r="L68" s="47"/>
      <c r="M68" s="38" t="s">
        <v>126</v>
      </c>
      <c r="N68" s="24"/>
      <c r="O68" s="25"/>
      <c r="P68" s="26">
        <v>13233</v>
      </c>
      <c r="Q68" s="26"/>
      <c r="R68" s="26"/>
      <c r="S68" s="26"/>
      <c r="T68" s="26"/>
      <c r="U68" s="26"/>
      <c r="V68" s="26"/>
      <c r="W68" s="26"/>
      <c r="X68" s="26"/>
      <c r="Y68" s="26"/>
      <c r="Z68" s="26"/>
      <c r="AA68" s="26"/>
    </row>
    <row r="69" spans="1:27" s="39" customFormat="1" ht="258.75">
      <c r="A69" s="48">
        <v>65</v>
      </c>
      <c r="B69" s="59" t="s">
        <v>170</v>
      </c>
      <c r="C69" s="22" t="s">
        <v>167</v>
      </c>
      <c r="D69" s="23" t="s">
        <v>169</v>
      </c>
      <c r="E69" s="59" t="s">
        <v>168</v>
      </c>
      <c r="F69" s="51">
        <v>618429</v>
      </c>
      <c r="G69" s="49">
        <f t="shared" si="0"/>
        <v>74645</v>
      </c>
      <c r="H69" s="49">
        <f t="shared" si="1"/>
        <v>593807</v>
      </c>
      <c r="I69" s="50">
        <f t="shared" si="2"/>
        <v>24622</v>
      </c>
      <c r="J69" s="52">
        <v>1110731</v>
      </c>
      <c r="K69" s="28"/>
      <c r="L69" s="47"/>
      <c r="M69" s="38" t="s">
        <v>161</v>
      </c>
      <c r="N69" s="24"/>
      <c r="O69" s="25"/>
      <c r="P69" s="26"/>
      <c r="Q69" s="26">
        <v>294937</v>
      </c>
      <c r="R69" s="26">
        <v>75106</v>
      </c>
      <c r="S69" s="26">
        <v>74474</v>
      </c>
      <c r="T69" s="26">
        <v>74645</v>
      </c>
      <c r="U69" s="26">
        <v>74645</v>
      </c>
      <c r="V69" s="26"/>
      <c r="W69" s="26"/>
      <c r="X69" s="26"/>
      <c r="Y69" s="26"/>
      <c r="Z69" s="26"/>
      <c r="AA69" s="26"/>
    </row>
    <row r="70" spans="1:27" s="39" customFormat="1" ht="129">
      <c r="A70" s="48">
        <v>66</v>
      </c>
      <c r="B70" s="59" t="s">
        <v>162</v>
      </c>
      <c r="C70" s="22" t="s">
        <v>158</v>
      </c>
      <c r="D70" s="23" t="s">
        <v>159</v>
      </c>
      <c r="E70" s="59" t="s">
        <v>160</v>
      </c>
      <c r="F70" s="51">
        <v>88223</v>
      </c>
      <c r="G70" s="49">
        <f t="shared" si="0"/>
        <v>18380</v>
      </c>
      <c r="H70" s="49">
        <f t="shared" si="1"/>
        <v>73520</v>
      </c>
      <c r="I70" s="50">
        <f t="shared" si="2"/>
        <v>14703</v>
      </c>
      <c r="J70" s="52">
        <v>1110630</v>
      </c>
      <c r="K70" s="28"/>
      <c r="L70" s="47"/>
      <c r="M70" s="38" t="s">
        <v>161</v>
      </c>
      <c r="N70" s="24"/>
      <c r="O70" s="25"/>
      <c r="P70" s="26"/>
      <c r="Q70" s="26">
        <v>11028</v>
      </c>
      <c r="R70" s="26">
        <v>11028</v>
      </c>
      <c r="S70" s="26">
        <v>18380</v>
      </c>
      <c r="T70" s="26">
        <v>14704</v>
      </c>
      <c r="U70" s="26">
        <v>18380</v>
      </c>
      <c r="V70" s="26"/>
      <c r="W70" s="26"/>
      <c r="X70" s="26"/>
      <c r="Y70" s="26"/>
      <c r="Z70" s="26"/>
      <c r="AA70" s="26"/>
    </row>
    <row r="71" spans="1:39" ht="129">
      <c r="A71" s="48">
        <v>67</v>
      </c>
      <c r="B71" s="47" t="s">
        <v>279</v>
      </c>
      <c r="C71" s="48" t="s">
        <v>280</v>
      </c>
      <c r="D71" s="2" t="s">
        <v>277</v>
      </c>
      <c r="E71" s="47" t="s">
        <v>278</v>
      </c>
      <c r="F71" s="49">
        <v>10000</v>
      </c>
      <c r="G71" s="49">
        <f aca="true" t="shared" si="3" ref="G71:G78">U71</f>
        <v>0</v>
      </c>
      <c r="H71" s="49">
        <f aca="true" t="shared" si="4" ref="H71:H78">SUM(P71:U71)</f>
        <v>0</v>
      </c>
      <c r="I71" s="50">
        <f>F71-H71</f>
        <v>10000</v>
      </c>
      <c r="J71" s="13"/>
      <c r="K71" s="27"/>
      <c r="L71" s="23"/>
      <c r="M71" s="38" t="s">
        <v>49</v>
      </c>
      <c r="N71" s="9"/>
      <c r="O71" s="20"/>
      <c r="P71" s="11"/>
      <c r="Q71" s="11"/>
      <c r="R71" s="11"/>
      <c r="S71" s="11"/>
      <c r="T71" s="11"/>
      <c r="U71" s="11"/>
      <c r="V71" s="11"/>
      <c r="W71" s="11"/>
      <c r="X71" s="11"/>
      <c r="Y71" s="11"/>
      <c r="Z71" s="11"/>
      <c r="AA71" s="11"/>
      <c r="AB71" s="44"/>
      <c r="AC71" s="44"/>
      <c r="AD71" s="44"/>
      <c r="AE71" s="44"/>
      <c r="AF71" s="44"/>
      <c r="AG71" s="44"/>
      <c r="AH71" s="44"/>
      <c r="AI71" s="44"/>
      <c r="AJ71" s="44"/>
      <c r="AK71" s="44"/>
      <c r="AL71" s="44"/>
      <c r="AM71" s="44"/>
    </row>
    <row r="72" spans="1:39" ht="145.5">
      <c r="A72" s="48">
        <v>68</v>
      </c>
      <c r="B72" s="47" t="s">
        <v>344</v>
      </c>
      <c r="C72" s="48" t="s">
        <v>341</v>
      </c>
      <c r="D72" s="2" t="s">
        <v>342</v>
      </c>
      <c r="E72" s="47" t="s">
        <v>343</v>
      </c>
      <c r="F72" s="49">
        <v>27827</v>
      </c>
      <c r="G72" s="49">
        <f t="shared" si="3"/>
        <v>0</v>
      </c>
      <c r="H72" s="49">
        <f t="shared" si="4"/>
        <v>0</v>
      </c>
      <c r="I72" s="50">
        <f>F72-H72</f>
        <v>27827</v>
      </c>
      <c r="J72" s="13">
        <v>11112</v>
      </c>
      <c r="K72" s="27"/>
      <c r="L72" s="23"/>
      <c r="M72" s="38" t="s">
        <v>142</v>
      </c>
      <c r="N72" s="9"/>
      <c r="O72" s="20"/>
      <c r="P72" s="11"/>
      <c r="Q72" s="11"/>
      <c r="R72" s="11"/>
      <c r="S72" s="11"/>
      <c r="T72" s="11"/>
      <c r="U72" s="11"/>
      <c r="V72" s="11"/>
      <c r="W72" s="11"/>
      <c r="X72" s="11"/>
      <c r="Y72" s="11"/>
      <c r="Z72" s="11"/>
      <c r="AA72" s="11"/>
      <c r="AB72" s="44"/>
      <c r="AC72" s="44"/>
      <c r="AD72" s="44"/>
      <c r="AE72" s="44"/>
      <c r="AF72" s="44"/>
      <c r="AG72" s="44"/>
      <c r="AH72" s="44"/>
      <c r="AI72" s="44"/>
      <c r="AJ72" s="44"/>
      <c r="AK72" s="44"/>
      <c r="AL72" s="44"/>
      <c r="AM72" s="44"/>
    </row>
    <row r="73" spans="1:39" ht="64.5">
      <c r="A73" s="48">
        <v>69</v>
      </c>
      <c r="B73" s="47" t="s">
        <v>296</v>
      </c>
      <c r="C73" s="48" t="s">
        <v>293</v>
      </c>
      <c r="D73" s="2" t="s">
        <v>294</v>
      </c>
      <c r="E73" s="47" t="s">
        <v>295</v>
      </c>
      <c r="F73" s="49">
        <v>34717</v>
      </c>
      <c r="G73" s="49">
        <f t="shared" si="3"/>
        <v>34717</v>
      </c>
      <c r="H73" s="49">
        <f t="shared" si="4"/>
        <v>34717</v>
      </c>
      <c r="I73" s="50">
        <f>F73-H73</f>
        <v>0</v>
      </c>
      <c r="J73" s="13"/>
      <c r="K73" s="27">
        <v>44736</v>
      </c>
      <c r="L73" s="23"/>
      <c r="M73" s="38" t="s">
        <v>126</v>
      </c>
      <c r="N73" s="9"/>
      <c r="O73" s="20"/>
      <c r="P73" s="11"/>
      <c r="Q73" s="11"/>
      <c r="R73" s="11"/>
      <c r="S73" s="11"/>
      <c r="T73" s="11"/>
      <c r="U73" s="11">
        <v>34717</v>
      </c>
      <c r="V73" s="11"/>
      <c r="W73" s="11"/>
      <c r="X73" s="11"/>
      <c r="Y73" s="11"/>
      <c r="Z73" s="11"/>
      <c r="AA73" s="11"/>
      <c r="AB73" s="44"/>
      <c r="AC73" s="44"/>
      <c r="AD73" s="44"/>
      <c r="AE73" s="44"/>
      <c r="AF73" s="44"/>
      <c r="AG73" s="44"/>
      <c r="AH73" s="44"/>
      <c r="AI73" s="44"/>
      <c r="AJ73" s="44"/>
      <c r="AK73" s="44"/>
      <c r="AL73" s="44"/>
      <c r="AM73" s="44"/>
    </row>
    <row r="74" spans="1:39" ht="81">
      <c r="A74" s="48">
        <v>70</v>
      </c>
      <c r="B74" s="47" t="s">
        <v>304</v>
      </c>
      <c r="C74" s="48" t="s">
        <v>301</v>
      </c>
      <c r="D74" s="2" t="s">
        <v>302</v>
      </c>
      <c r="E74" s="47" t="s">
        <v>303</v>
      </c>
      <c r="F74" s="49">
        <v>1100</v>
      </c>
      <c r="G74" s="49">
        <f t="shared" si="3"/>
        <v>1100</v>
      </c>
      <c r="H74" s="49">
        <f t="shared" si="4"/>
        <v>1100</v>
      </c>
      <c r="I74" s="50">
        <f>F74-H74</f>
        <v>0</v>
      </c>
      <c r="J74" s="13"/>
      <c r="K74" s="27"/>
      <c r="L74" s="23"/>
      <c r="M74" s="38" t="s">
        <v>126</v>
      </c>
      <c r="N74" s="9"/>
      <c r="O74" s="20"/>
      <c r="P74" s="11"/>
      <c r="Q74" s="11"/>
      <c r="R74" s="11"/>
      <c r="S74" s="11"/>
      <c r="T74" s="11"/>
      <c r="U74" s="11">
        <v>1100</v>
      </c>
      <c r="V74" s="11"/>
      <c r="W74" s="11"/>
      <c r="X74" s="11"/>
      <c r="Y74" s="11"/>
      <c r="Z74" s="11"/>
      <c r="AA74" s="11"/>
      <c r="AB74" s="44"/>
      <c r="AC74" s="44"/>
      <c r="AD74" s="44"/>
      <c r="AE74" s="44"/>
      <c r="AF74" s="44"/>
      <c r="AG74" s="44"/>
      <c r="AH74" s="44"/>
      <c r="AI74" s="44"/>
      <c r="AJ74" s="44"/>
      <c r="AK74" s="44"/>
      <c r="AL74" s="44"/>
      <c r="AM74" s="44"/>
    </row>
    <row r="75" spans="1:27" s="39" customFormat="1" ht="64.5">
      <c r="A75" s="48">
        <v>71</v>
      </c>
      <c r="B75" s="59" t="s">
        <v>153</v>
      </c>
      <c r="C75" s="22" t="s">
        <v>149</v>
      </c>
      <c r="D75" s="23" t="s">
        <v>150</v>
      </c>
      <c r="E75" s="59" t="s">
        <v>152</v>
      </c>
      <c r="F75" s="51">
        <v>34374</v>
      </c>
      <c r="G75" s="49">
        <f t="shared" si="3"/>
        <v>27774</v>
      </c>
      <c r="H75" s="49">
        <f t="shared" si="4"/>
        <v>34374</v>
      </c>
      <c r="I75" s="50">
        <f t="shared" si="2"/>
        <v>0</v>
      </c>
      <c r="J75" s="52">
        <v>11106</v>
      </c>
      <c r="K75" s="28">
        <v>44721</v>
      </c>
      <c r="L75" s="47"/>
      <c r="M75" s="38" t="s">
        <v>151</v>
      </c>
      <c r="N75" s="24"/>
      <c r="O75" s="25"/>
      <c r="P75" s="26"/>
      <c r="Q75" s="26">
        <v>1800</v>
      </c>
      <c r="R75" s="26"/>
      <c r="S75" s="26"/>
      <c r="T75" s="26">
        <v>4800</v>
      </c>
      <c r="U75" s="26">
        <v>27774</v>
      </c>
      <c r="V75" s="26"/>
      <c r="W75" s="26"/>
      <c r="X75" s="26"/>
      <c r="Y75" s="26"/>
      <c r="Z75" s="26"/>
      <c r="AA75" s="26"/>
    </row>
    <row r="76" spans="1:27" s="39" customFormat="1" ht="145.5">
      <c r="A76" s="48">
        <v>72</v>
      </c>
      <c r="B76" s="59" t="s">
        <v>261</v>
      </c>
      <c r="C76" s="22" t="s">
        <v>258</v>
      </c>
      <c r="D76" s="23" t="s">
        <v>259</v>
      </c>
      <c r="E76" s="59" t="s">
        <v>260</v>
      </c>
      <c r="F76" s="51">
        <v>48300</v>
      </c>
      <c r="G76" s="49">
        <f t="shared" si="3"/>
        <v>7866</v>
      </c>
      <c r="H76" s="49">
        <f t="shared" si="4"/>
        <v>48300</v>
      </c>
      <c r="I76" s="50">
        <f t="shared" si="2"/>
        <v>0</v>
      </c>
      <c r="J76" s="52">
        <v>1110630</v>
      </c>
      <c r="K76" s="28">
        <v>44728</v>
      </c>
      <c r="L76" s="47"/>
      <c r="M76" s="38" t="s">
        <v>151</v>
      </c>
      <c r="N76" s="24"/>
      <c r="O76" s="25"/>
      <c r="P76" s="26"/>
      <c r="Q76" s="26"/>
      <c r="R76" s="26"/>
      <c r="S76" s="26">
        <v>13042</v>
      </c>
      <c r="T76" s="26">
        <v>27392</v>
      </c>
      <c r="U76" s="26">
        <v>7866</v>
      </c>
      <c r="V76" s="26"/>
      <c r="W76" s="26"/>
      <c r="X76" s="26"/>
      <c r="Y76" s="26"/>
      <c r="Z76" s="26"/>
      <c r="AA76" s="26"/>
    </row>
    <row r="77" spans="1:27" s="39" customFormat="1" ht="145.5">
      <c r="A77" s="48">
        <v>73</v>
      </c>
      <c r="B77" s="59" t="s">
        <v>250</v>
      </c>
      <c r="C77" s="22" t="s">
        <v>246</v>
      </c>
      <c r="D77" s="23" t="s">
        <v>247</v>
      </c>
      <c r="E77" s="59" t="s">
        <v>248</v>
      </c>
      <c r="F77" s="51">
        <v>1050000</v>
      </c>
      <c r="G77" s="49">
        <f t="shared" si="3"/>
        <v>219991</v>
      </c>
      <c r="H77" s="49">
        <f t="shared" si="4"/>
        <v>902415</v>
      </c>
      <c r="I77" s="50">
        <f t="shared" si="2"/>
        <v>147585</v>
      </c>
      <c r="J77" s="52">
        <v>1110731</v>
      </c>
      <c r="K77" s="28"/>
      <c r="L77" s="47"/>
      <c r="M77" s="38" t="s">
        <v>249</v>
      </c>
      <c r="N77" s="24"/>
      <c r="O77" s="25"/>
      <c r="P77" s="26"/>
      <c r="Q77" s="26"/>
      <c r="R77" s="26"/>
      <c r="S77" s="26">
        <v>636933</v>
      </c>
      <c r="T77" s="26">
        <v>45491</v>
      </c>
      <c r="U77" s="26">
        <v>219991</v>
      </c>
      <c r="V77" s="26"/>
      <c r="W77" s="26"/>
      <c r="X77" s="26"/>
      <c r="Y77" s="26"/>
      <c r="Z77" s="26"/>
      <c r="AA77" s="26"/>
    </row>
    <row r="78" spans="1:27" s="39" customFormat="1" ht="64.5">
      <c r="A78" s="48">
        <v>74</v>
      </c>
      <c r="B78" s="59" t="s">
        <v>289</v>
      </c>
      <c r="C78" s="22" t="s">
        <v>246</v>
      </c>
      <c r="D78" s="23" t="s">
        <v>287</v>
      </c>
      <c r="E78" s="59" t="s">
        <v>288</v>
      </c>
      <c r="F78" s="51">
        <v>8000</v>
      </c>
      <c r="G78" s="49">
        <f t="shared" si="3"/>
        <v>0</v>
      </c>
      <c r="H78" s="49">
        <f t="shared" si="4"/>
        <v>0</v>
      </c>
      <c r="I78" s="50">
        <f>F78-H78</f>
        <v>8000</v>
      </c>
      <c r="J78" s="52">
        <v>11106</v>
      </c>
      <c r="K78" s="28"/>
      <c r="L78" s="47"/>
      <c r="M78" s="38" t="s">
        <v>249</v>
      </c>
      <c r="N78" s="24"/>
      <c r="O78" s="25"/>
      <c r="P78" s="26"/>
      <c r="Q78" s="26"/>
      <c r="R78" s="26"/>
      <c r="S78" s="26"/>
      <c r="T78" s="26"/>
      <c r="U78" s="26"/>
      <c r="V78" s="26"/>
      <c r="W78" s="26"/>
      <c r="X78" s="26"/>
      <c r="Y78" s="26"/>
      <c r="Z78" s="26"/>
      <c r="AA78" s="26"/>
    </row>
    <row r="79" spans="1:27" s="36" customFormat="1" ht="24.75" customHeight="1">
      <c r="A79" s="14"/>
      <c r="B79" s="15" t="s">
        <v>1</v>
      </c>
      <c r="C79" s="16"/>
      <c r="D79" s="17"/>
      <c r="E79" s="17"/>
      <c r="F79" s="18">
        <f>SUM(F5:F78)</f>
        <v>10852070</v>
      </c>
      <c r="G79" s="18">
        <f>SUM(G5:G78)</f>
        <v>1757974</v>
      </c>
      <c r="H79" s="18">
        <f>SUM(H5:H78)</f>
        <v>8134413</v>
      </c>
      <c r="I79" s="18">
        <f>SUM(I5:I78)</f>
        <v>2717657</v>
      </c>
      <c r="J79" s="19"/>
      <c r="K79" s="29"/>
      <c r="L79" s="40"/>
      <c r="M79" s="46"/>
      <c r="N79" s="32"/>
      <c r="O79" s="21"/>
      <c r="P79" s="12"/>
      <c r="Q79" s="12"/>
      <c r="R79" s="12"/>
      <c r="S79" s="12"/>
      <c r="T79" s="12"/>
      <c r="U79" s="12"/>
      <c r="V79" s="12"/>
      <c r="W79" s="12"/>
      <c r="X79" s="12"/>
      <c r="Y79" s="12"/>
      <c r="Z79" s="12"/>
      <c r="AA79" s="12"/>
    </row>
    <row r="80" spans="1:10" ht="6" customHeight="1">
      <c r="A80" s="3"/>
      <c r="B80" s="4"/>
      <c r="C80" s="5"/>
      <c r="D80" s="41"/>
      <c r="E80" s="4"/>
      <c r="F80" s="4"/>
      <c r="G80" s="4"/>
      <c r="H80" s="4"/>
      <c r="I80" s="4"/>
      <c r="J80" s="5"/>
    </row>
    <row r="81" spans="1:7" ht="15.75" hidden="1">
      <c r="A81" s="68" t="s">
        <v>50</v>
      </c>
      <c r="B81" s="68"/>
      <c r="C81" s="68"/>
      <c r="D81" s="68"/>
      <c r="E81" s="68"/>
      <c r="F81" s="68"/>
      <c r="G81" s="68"/>
    </row>
    <row r="82" spans="1:7" ht="15.75" hidden="1">
      <c r="A82" s="69" t="s">
        <v>51</v>
      </c>
      <c r="B82" s="69"/>
      <c r="C82" s="69"/>
      <c r="D82" s="69"/>
      <c r="E82" s="69"/>
      <c r="F82" s="69"/>
      <c r="G82" s="69"/>
    </row>
    <row r="83" spans="1:7" ht="15.75" hidden="1">
      <c r="A83" s="61" t="s">
        <v>52</v>
      </c>
      <c r="B83" s="61"/>
      <c r="C83" s="61"/>
      <c r="D83" s="61"/>
      <c r="E83" s="61"/>
      <c r="F83" s="61"/>
      <c r="G83" s="61"/>
    </row>
    <row r="84" spans="1:27" s="6" customFormat="1" ht="15.75" hidden="1">
      <c r="A84" s="61" t="s">
        <v>53</v>
      </c>
      <c r="B84" s="61"/>
      <c r="C84" s="61"/>
      <c r="D84" s="61"/>
      <c r="E84" s="61"/>
      <c r="F84" s="61"/>
      <c r="G84" s="61"/>
      <c r="J84" s="8"/>
      <c r="K84" s="30"/>
      <c r="L84" s="37"/>
      <c r="M84" s="42"/>
      <c r="N84" s="42"/>
      <c r="O84" s="43"/>
      <c r="P84" s="44"/>
      <c r="Q84" s="44"/>
      <c r="R84" s="44"/>
      <c r="S84" s="44"/>
      <c r="T84" s="44"/>
      <c r="U84" s="44"/>
      <c r="V84" s="44"/>
      <c r="W84" s="44"/>
      <c r="X84" s="44"/>
      <c r="Y84" s="44"/>
      <c r="Z84" s="44"/>
      <c r="AA84" s="44"/>
    </row>
    <row r="85" spans="1:27" s="6" customFormat="1" ht="19.5">
      <c r="A85" s="64" t="s">
        <v>54</v>
      </c>
      <c r="B85" s="64"/>
      <c r="C85" s="64"/>
      <c r="D85" s="7"/>
      <c r="E85" s="65" t="s">
        <v>55</v>
      </c>
      <c r="F85" s="65"/>
      <c r="G85" s="65"/>
      <c r="J85" s="8"/>
      <c r="K85" s="30"/>
      <c r="L85" s="37"/>
      <c r="M85" s="42"/>
      <c r="N85" s="42"/>
      <c r="O85" s="43"/>
      <c r="P85" s="44"/>
      <c r="Q85" s="44"/>
      <c r="R85" s="44"/>
      <c r="S85" s="44"/>
      <c r="T85" s="44"/>
      <c r="U85" s="44"/>
      <c r="V85" s="44"/>
      <c r="W85" s="44"/>
      <c r="X85" s="44"/>
      <c r="Y85" s="44"/>
      <c r="Z85" s="44"/>
      <c r="AA85" s="44"/>
    </row>
  </sheetData>
  <sheetProtection/>
  <autoFilter ref="A4:AA79"/>
  <mergeCells count="23">
    <mergeCell ref="A1:L1"/>
    <mergeCell ref="A2:L2"/>
    <mergeCell ref="A3:A4"/>
    <mergeCell ref="B3:B4"/>
    <mergeCell ref="C3:C4"/>
    <mergeCell ref="D3:D4"/>
    <mergeCell ref="E3:E4"/>
    <mergeCell ref="P3:AA3"/>
    <mergeCell ref="A81:G81"/>
    <mergeCell ref="A82:G82"/>
    <mergeCell ref="L3:L4"/>
    <mergeCell ref="M3:M4"/>
    <mergeCell ref="N3:N4"/>
    <mergeCell ref="O3:O4"/>
    <mergeCell ref="A83:G83"/>
    <mergeCell ref="A84:G84"/>
    <mergeCell ref="A85:C85"/>
    <mergeCell ref="E85:G85"/>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M70"/>
  <sheetViews>
    <sheetView view="pageBreakPreview" zoomScaleSheetLayoutView="100" zoomScalePageLayoutView="0" workbookViewId="0" topLeftCell="A1">
      <pane xSplit="3" ySplit="4" topLeftCell="D38" activePane="bottomRight" state="frozen"/>
      <selection pane="topLeft" activeCell="A1" sqref="A1"/>
      <selection pane="topRight" activeCell="D1" sqref="D1"/>
      <selection pane="bottomLeft" activeCell="A5" sqref="A5"/>
      <selection pane="bottomRight" activeCell="D38" sqref="D38"/>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19" width="10.50390625" style="44" hidden="1" customWidth="1"/>
    <col min="20"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3" width="9.375" style="37" bestFit="1" customWidth="1"/>
    <col min="34"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271</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2" t="s">
        <v>3</v>
      </c>
      <c r="C3" s="62" t="s">
        <v>30</v>
      </c>
      <c r="D3" s="62" t="s">
        <v>4</v>
      </c>
      <c r="E3" s="62" t="s">
        <v>5</v>
      </c>
      <c r="F3" s="62" t="s">
        <v>6</v>
      </c>
      <c r="G3" s="62" t="s">
        <v>0</v>
      </c>
      <c r="H3" s="62"/>
      <c r="I3" s="62" t="s">
        <v>7</v>
      </c>
      <c r="J3" s="62" t="s">
        <v>11</v>
      </c>
      <c r="K3" s="63" t="s">
        <v>12</v>
      </c>
      <c r="L3" s="62" t="s">
        <v>8</v>
      </c>
      <c r="M3" s="70" t="s">
        <v>13</v>
      </c>
      <c r="N3" s="62" t="s">
        <v>28</v>
      </c>
      <c r="O3" s="62" t="s">
        <v>25</v>
      </c>
      <c r="P3" s="62" t="s">
        <v>26</v>
      </c>
      <c r="Q3" s="62"/>
      <c r="R3" s="62"/>
      <c r="S3" s="62"/>
      <c r="T3" s="62"/>
      <c r="U3" s="62"/>
      <c r="V3" s="62"/>
      <c r="W3" s="62"/>
      <c r="X3" s="62"/>
      <c r="Y3" s="62"/>
      <c r="Z3" s="62"/>
      <c r="AA3" s="62"/>
    </row>
    <row r="4" spans="1:39" s="36" customFormat="1" ht="32.25">
      <c r="A4" s="74"/>
      <c r="B4" s="62"/>
      <c r="C4" s="62"/>
      <c r="D4" s="62"/>
      <c r="E4" s="62"/>
      <c r="F4" s="62"/>
      <c r="G4" s="1" t="s">
        <v>9</v>
      </c>
      <c r="H4" s="1" t="s">
        <v>10</v>
      </c>
      <c r="I4" s="62"/>
      <c r="J4" s="62"/>
      <c r="K4" s="63"/>
      <c r="L4" s="62"/>
      <c r="M4" s="70"/>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S5</f>
        <v>0</v>
      </c>
      <c r="H5" s="49">
        <f>SUM(P5:T5)</f>
        <v>18980</v>
      </c>
      <c r="I5" s="50">
        <f>F5-H5</f>
        <v>90364</v>
      </c>
      <c r="J5" s="52">
        <v>11101</v>
      </c>
      <c r="K5" s="27"/>
      <c r="L5" s="47"/>
      <c r="M5" s="45" t="s">
        <v>44</v>
      </c>
      <c r="N5" s="31"/>
      <c r="O5" s="20"/>
      <c r="P5" s="11">
        <v>18380</v>
      </c>
      <c r="Q5" s="11">
        <v>600</v>
      </c>
      <c r="R5" s="11"/>
      <c r="S5" s="11"/>
      <c r="T5" s="11"/>
      <c r="U5" s="11"/>
      <c r="V5" s="11"/>
      <c r="W5" s="11"/>
      <c r="X5" s="11"/>
      <c r="Y5" s="11"/>
      <c r="Z5" s="11"/>
      <c r="AA5" s="11"/>
    </row>
    <row r="6" spans="1:27" ht="81">
      <c r="A6" s="48">
        <v>2</v>
      </c>
      <c r="B6" s="47" t="s">
        <v>185</v>
      </c>
      <c r="C6" s="48" t="s">
        <v>61</v>
      </c>
      <c r="D6" s="2" t="s">
        <v>184</v>
      </c>
      <c r="E6" s="47" t="s">
        <v>183</v>
      </c>
      <c r="F6" s="49">
        <v>39880</v>
      </c>
      <c r="G6" s="49">
        <f aca="true" t="shared" si="0" ref="G6:G62">S6</f>
        <v>0</v>
      </c>
      <c r="H6" s="49">
        <f aca="true" t="shared" si="1" ref="H6:H63">SUM(P6:T6)</f>
        <v>33084</v>
      </c>
      <c r="I6" s="50">
        <f aca="true" t="shared" si="2" ref="I6:I62">F6-H6</f>
        <v>6796</v>
      </c>
      <c r="J6" s="52">
        <v>1110630</v>
      </c>
      <c r="K6" s="27"/>
      <c r="L6" s="47"/>
      <c r="M6" s="45" t="s">
        <v>44</v>
      </c>
      <c r="N6" s="31"/>
      <c r="O6" s="20"/>
      <c r="P6" s="11"/>
      <c r="Q6" s="11"/>
      <c r="R6" s="11">
        <v>33084</v>
      </c>
      <c r="S6" s="11"/>
      <c r="T6" s="11"/>
      <c r="U6" s="11"/>
      <c r="V6" s="11"/>
      <c r="W6" s="11"/>
      <c r="X6" s="11"/>
      <c r="Y6" s="11"/>
      <c r="Z6" s="11"/>
      <c r="AA6" s="11"/>
    </row>
    <row r="7" spans="1:27" ht="81">
      <c r="A7" s="48">
        <v>3</v>
      </c>
      <c r="B7" s="47" t="s">
        <v>60</v>
      </c>
      <c r="C7" s="48" t="s">
        <v>58</v>
      </c>
      <c r="D7" s="2" t="s">
        <v>112</v>
      </c>
      <c r="E7" s="47" t="s">
        <v>113</v>
      </c>
      <c r="F7" s="49">
        <v>255706</v>
      </c>
      <c r="G7" s="49">
        <f t="shared" si="0"/>
        <v>83180</v>
      </c>
      <c r="H7" s="49">
        <f t="shared" si="1"/>
        <v>255706</v>
      </c>
      <c r="I7" s="50">
        <f t="shared" si="2"/>
        <v>0</v>
      </c>
      <c r="J7" s="53" t="s">
        <v>59</v>
      </c>
      <c r="K7" s="27"/>
      <c r="L7" s="47"/>
      <c r="M7" s="45" t="s">
        <v>46</v>
      </c>
      <c r="N7" s="31"/>
      <c r="O7" s="20"/>
      <c r="P7" s="11">
        <v>94432</v>
      </c>
      <c r="Q7" s="11"/>
      <c r="R7" s="11">
        <v>78094</v>
      </c>
      <c r="S7" s="11">
        <v>83180</v>
      </c>
      <c r="T7" s="11"/>
      <c r="U7" s="11"/>
      <c r="V7" s="11"/>
      <c r="W7" s="11"/>
      <c r="X7" s="11"/>
      <c r="Y7" s="11"/>
      <c r="Z7" s="11"/>
      <c r="AA7" s="11"/>
    </row>
    <row r="8" spans="1:27" ht="81">
      <c r="A8" s="48">
        <v>4</v>
      </c>
      <c r="B8" s="47" t="s">
        <v>256</v>
      </c>
      <c r="C8" s="48" t="s">
        <v>58</v>
      </c>
      <c r="D8" s="2" t="s">
        <v>254</v>
      </c>
      <c r="E8" s="47" t="s">
        <v>255</v>
      </c>
      <c r="F8" s="49">
        <v>476217</v>
      </c>
      <c r="G8" s="49">
        <f t="shared" si="0"/>
        <v>36085</v>
      </c>
      <c r="H8" s="49">
        <f t="shared" si="1"/>
        <v>151103</v>
      </c>
      <c r="I8" s="50">
        <f t="shared" si="2"/>
        <v>325114</v>
      </c>
      <c r="J8" s="53" t="s">
        <v>59</v>
      </c>
      <c r="K8" s="27"/>
      <c r="L8" s="47"/>
      <c r="M8" s="45" t="s">
        <v>46</v>
      </c>
      <c r="N8" s="31"/>
      <c r="O8" s="20"/>
      <c r="P8" s="11"/>
      <c r="Q8" s="11"/>
      <c r="R8" s="11"/>
      <c r="S8" s="11">
        <f>119265-83180</f>
        <v>36085</v>
      </c>
      <c r="T8" s="11">
        <v>115018</v>
      </c>
      <c r="U8" s="11"/>
      <c r="V8" s="11"/>
      <c r="W8" s="11"/>
      <c r="X8" s="11"/>
      <c r="Y8" s="11"/>
      <c r="Z8" s="11"/>
      <c r="AA8" s="11"/>
    </row>
    <row r="9" spans="1:27" ht="48">
      <c r="A9" s="48">
        <v>5</v>
      </c>
      <c r="B9" s="47"/>
      <c r="C9" s="48" t="s">
        <v>114</v>
      </c>
      <c r="D9" s="2" t="s">
        <v>257</v>
      </c>
      <c r="E9" s="47"/>
      <c r="F9" s="49">
        <v>9269</v>
      </c>
      <c r="G9" s="49">
        <f t="shared" si="0"/>
        <v>0</v>
      </c>
      <c r="H9" s="49">
        <f t="shared" si="1"/>
        <v>0</v>
      </c>
      <c r="I9" s="50">
        <f t="shared" si="2"/>
        <v>9269</v>
      </c>
      <c r="J9" s="53"/>
      <c r="K9" s="27"/>
      <c r="L9" s="47"/>
      <c r="M9" s="45" t="s">
        <v>57</v>
      </c>
      <c r="N9" s="31"/>
      <c r="O9" s="20"/>
      <c r="P9" s="11"/>
      <c r="Q9" s="11"/>
      <c r="R9" s="11"/>
      <c r="S9" s="11"/>
      <c r="T9" s="11"/>
      <c r="U9" s="11"/>
      <c r="V9" s="11"/>
      <c r="W9" s="11"/>
      <c r="X9" s="11"/>
      <c r="Y9" s="11"/>
      <c r="Z9" s="11"/>
      <c r="AA9" s="11"/>
    </row>
    <row r="10" spans="1:27" ht="307.5">
      <c r="A10" s="48">
        <v>6</v>
      </c>
      <c r="B10" s="47" t="s">
        <v>69</v>
      </c>
      <c r="C10" s="48" t="s">
        <v>66</v>
      </c>
      <c r="D10" s="2" t="s">
        <v>67</v>
      </c>
      <c r="E10" s="47" t="s">
        <v>68</v>
      </c>
      <c r="F10" s="49">
        <v>233415</v>
      </c>
      <c r="G10" s="49">
        <f t="shared" si="0"/>
        <v>51372</v>
      </c>
      <c r="H10" s="49">
        <f t="shared" si="1"/>
        <v>89417</v>
      </c>
      <c r="I10" s="50">
        <f t="shared" si="2"/>
        <v>143998</v>
      </c>
      <c r="J10" s="54">
        <v>1110731</v>
      </c>
      <c r="K10" s="27"/>
      <c r="L10" s="47"/>
      <c r="M10" s="45" t="s">
        <v>45</v>
      </c>
      <c r="N10" s="31"/>
      <c r="O10" s="20"/>
      <c r="P10" s="11">
        <v>7443</v>
      </c>
      <c r="Q10" s="11">
        <v>6616</v>
      </c>
      <c r="R10" s="11"/>
      <c r="S10" s="11">
        <v>51372</v>
      </c>
      <c r="T10" s="11">
        <v>23986</v>
      </c>
      <c r="U10" s="11"/>
      <c r="V10" s="11"/>
      <c r="W10" s="11"/>
      <c r="X10" s="11"/>
      <c r="Y10" s="11"/>
      <c r="Z10" s="11"/>
      <c r="AA10" s="11"/>
    </row>
    <row r="11" spans="1:27" ht="356.25">
      <c r="A11" s="48">
        <v>7</v>
      </c>
      <c r="B11" s="47" t="s">
        <v>73</v>
      </c>
      <c r="C11" s="48" t="s">
        <v>70</v>
      </c>
      <c r="D11" s="2" t="s">
        <v>71</v>
      </c>
      <c r="E11" s="47" t="s">
        <v>72</v>
      </c>
      <c r="F11" s="49">
        <v>10000</v>
      </c>
      <c r="G11" s="49">
        <f t="shared" si="0"/>
        <v>0</v>
      </c>
      <c r="H11" s="49">
        <f t="shared" si="1"/>
        <v>0</v>
      </c>
      <c r="I11" s="50">
        <f t="shared" si="2"/>
        <v>10000</v>
      </c>
      <c r="J11" s="53"/>
      <c r="K11" s="27"/>
      <c r="L11" s="47"/>
      <c r="M11" s="45" t="s">
        <v>46</v>
      </c>
      <c r="N11" s="31"/>
      <c r="O11" s="20"/>
      <c r="P11" s="11"/>
      <c r="Q11" s="11"/>
      <c r="R11" s="11"/>
      <c r="S11" s="11"/>
      <c r="T11" s="11"/>
      <c r="U11" s="11"/>
      <c r="V11" s="11"/>
      <c r="W11" s="11"/>
      <c r="X11" s="11"/>
      <c r="Y11" s="11"/>
      <c r="Z11" s="11"/>
      <c r="AA11" s="11"/>
    </row>
    <row r="12" spans="1:27" ht="145.5">
      <c r="A12" s="48">
        <v>8</v>
      </c>
      <c r="B12" s="23" t="s">
        <v>104</v>
      </c>
      <c r="C12" s="48" t="s">
        <v>101</v>
      </c>
      <c r="D12" s="2" t="s">
        <v>102</v>
      </c>
      <c r="E12" s="23" t="s">
        <v>103</v>
      </c>
      <c r="F12" s="49">
        <v>2907</v>
      </c>
      <c r="G12" s="49">
        <f t="shared" si="0"/>
        <v>0</v>
      </c>
      <c r="H12" s="49">
        <f t="shared" si="1"/>
        <v>2907</v>
      </c>
      <c r="I12" s="50">
        <f t="shared" si="2"/>
        <v>0</v>
      </c>
      <c r="J12" s="54">
        <v>1100731</v>
      </c>
      <c r="K12" s="27"/>
      <c r="L12" s="47"/>
      <c r="M12" s="45" t="s">
        <v>46</v>
      </c>
      <c r="N12" s="31"/>
      <c r="O12" s="20"/>
      <c r="P12" s="11">
        <v>2907</v>
      </c>
      <c r="Q12" s="11"/>
      <c r="R12" s="11"/>
      <c r="S12" s="11"/>
      <c r="T12" s="11"/>
      <c r="U12" s="11"/>
      <c r="V12" s="11"/>
      <c r="W12" s="11"/>
      <c r="X12" s="11"/>
      <c r="Y12" s="11"/>
      <c r="Z12" s="11"/>
      <c r="AA12" s="11"/>
    </row>
    <row r="13" spans="1:27" ht="96.75">
      <c r="A13" s="48">
        <v>9</v>
      </c>
      <c r="B13" s="23" t="s">
        <v>241</v>
      </c>
      <c r="C13" s="48" t="s">
        <v>101</v>
      </c>
      <c r="D13" s="2" t="s">
        <v>239</v>
      </c>
      <c r="E13" s="23" t="s">
        <v>240</v>
      </c>
      <c r="F13" s="49">
        <v>142992</v>
      </c>
      <c r="G13" s="49">
        <f t="shared" si="0"/>
        <v>88308</v>
      </c>
      <c r="H13" s="49">
        <f t="shared" si="1"/>
        <v>107097</v>
      </c>
      <c r="I13" s="50">
        <f t="shared" si="2"/>
        <v>35895</v>
      </c>
      <c r="J13" s="54">
        <v>1110731</v>
      </c>
      <c r="K13" s="27"/>
      <c r="L13" s="47"/>
      <c r="M13" s="45" t="s">
        <v>46</v>
      </c>
      <c r="N13" s="31"/>
      <c r="O13" s="20"/>
      <c r="P13" s="11"/>
      <c r="Q13" s="11"/>
      <c r="R13" s="11"/>
      <c r="S13" s="11">
        <v>88308</v>
      </c>
      <c r="T13" s="11">
        <v>18789</v>
      </c>
      <c r="U13" s="11"/>
      <c r="V13" s="11"/>
      <c r="W13" s="11"/>
      <c r="X13" s="11"/>
      <c r="Y13" s="11"/>
      <c r="Z13" s="11"/>
      <c r="AA13" s="11"/>
    </row>
    <row r="14" spans="1:27" ht="210">
      <c r="A14" s="48">
        <v>10</v>
      </c>
      <c r="B14" s="47" t="s">
        <v>96</v>
      </c>
      <c r="C14" s="48" t="s">
        <v>93</v>
      </c>
      <c r="D14" s="2" t="s">
        <v>94</v>
      </c>
      <c r="E14" s="47" t="s">
        <v>95</v>
      </c>
      <c r="F14" s="49">
        <v>33083</v>
      </c>
      <c r="G14" s="49">
        <f t="shared" si="0"/>
        <v>13233</v>
      </c>
      <c r="H14" s="49">
        <f t="shared" si="1"/>
        <v>33083</v>
      </c>
      <c r="I14" s="50">
        <f t="shared" si="2"/>
        <v>0</v>
      </c>
      <c r="J14" s="54">
        <v>1110731</v>
      </c>
      <c r="K14" s="27"/>
      <c r="L14" s="47"/>
      <c r="M14" s="45" t="s">
        <v>46</v>
      </c>
      <c r="N14" s="31"/>
      <c r="O14" s="20"/>
      <c r="P14" s="11">
        <v>9925</v>
      </c>
      <c r="Q14" s="11"/>
      <c r="R14" s="11">
        <v>9925</v>
      </c>
      <c r="S14" s="11">
        <v>13233</v>
      </c>
      <c r="T14" s="11"/>
      <c r="U14" s="11"/>
      <c r="V14" s="11"/>
      <c r="W14" s="11"/>
      <c r="X14" s="11"/>
      <c r="Y14" s="11"/>
      <c r="Z14" s="11"/>
      <c r="AA14" s="11"/>
    </row>
    <row r="15" spans="1:27" ht="145.5">
      <c r="A15" s="48">
        <v>11</v>
      </c>
      <c r="B15" s="47" t="s">
        <v>85</v>
      </c>
      <c r="C15" s="48" t="s">
        <v>82</v>
      </c>
      <c r="D15" s="2" t="s">
        <v>83</v>
      </c>
      <c r="E15" s="47" t="s">
        <v>84</v>
      </c>
      <c r="F15" s="49">
        <v>37612</v>
      </c>
      <c r="G15" s="49">
        <f t="shared" si="0"/>
        <v>0</v>
      </c>
      <c r="H15" s="49">
        <f t="shared" si="1"/>
        <v>0</v>
      </c>
      <c r="I15" s="50">
        <f t="shared" si="2"/>
        <v>37612</v>
      </c>
      <c r="J15" s="54">
        <v>1110731</v>
      </c>
      <c r="K15" s="27"/>
      <c r="L15" s="47"/>
      <c r="M15" s="45" t="s">
        <v>47</v>
      </c>
      <c r="N15" s="31"/>
      <c r="O15" s="20"/>
      <c r="P15" s="11"/>
      <c r="Q15" s="11"/>
      <c r="R15" s="11"/>
      <c r="S15" s="11"/>
      <c r="T15" s="11"/>
      <c r="U15" s="11"/>
      <c r="V15" s="11"/>
      <c r="W15" s="11"/>
      <c r="X15" s="11"/>
      <c r="Y15" s="11"/>
      <c r="Z15" s="11"/>
      <c r="AA15" s="11"/>
    </row>
    <row r="16" spans="1:27" ht="177.75">
      <c r="A16" s="48">
        <v>12</v>
      </c>
      <c r="B16" s="47" t="s">
        <v>286</v>
      </c>
      <c r="C16" s="48" t="s">
        <v>130</v>
      </c>
      <c r="D16" s="2" t="s">
        <v>131</v>
      </c>
      <c r="E16" s="47" t="s">
        <v>285</v>
      </c>
      <c r="F16" s="49">
        <f>65000+195950+284050</f>
        <v>545000</v>
      </c>
      <c r="G16" s="49">
        <f t="shared" si="0"/>
        <v>9253</v>
      </c>
      <c r="H16" s="49">
        <f t="shared" si="1"/>
        <v>455935</v>
      </c>
      <c r="I16" s="50">
        <f t="shared" si="2"/>
        <v>89065</v>
      </c>
      <c r="J16" s="54">
        <v>1110731</v>
      </c>
      <c r="K16" s="27"/>
      <c r="L16" s="47"/>
      <c r="M16" s="45" t="s">
        <v>46</v>
      </c>
      <c r="N16" s="31"/>
      <c r="O16" s="20"/>
      <c r="P16" s="11">
        <v>236026</v>
      </c>
      <c r="Q16" s="11"/>
      <c r="R16" s="11">
        <v>9253</v>
      </c>
      <c r="S16" s="11">
        <v>9253</v>
      </c>
      <c r="T16" s="11">
        <v>201403</v>
      </c>
      <c r="U16" s="11"/>
      <c r="V16" s="11"/>
      <c r="W16" s="11"/>
      <c r="X16" s="11"/>
      <c r="Y16" s="11"/>
      <c r="Z16" s="11"/>
      <c r="AA16" s="11"/>
    </row>
    <row r="17" spans="1:27" ht="258.75">
      <c r="A17" s="48">
        <v>13</v>
      </c>
      <c r="B17" s="47" t="s">
        <v>65</v>
      </c>
      <c r="C17" s="48" t="s">
        <v>62</v>
      </c>
      <c r="D17" s="2" t="s">
        <v>63</v>
      </c>
      <c r="E17" s="47" t="s">
        <v>64</v>
      </c>
      <c r="F17" s="49">
        <v>18829</v>
      </c>
      <c r="G17" s="49">
        <f t="shared" si="0"/>
        <v>1916</v>
      </c>
      <c r="H17" s="49">
        <f t="shared" si="1"/>
        <v>6000</v>
      </c>
      <c r="I17" s="50">
        <f t="shared" si="2"/>
        <v>12829</v>
      </c>
      <c r="J17" s="54">
        <v>1110710</v>
      </c>
      <c r="K17" s="27"/>
      <c r="L17" s="47"/>
      <c r="M17" s="45" t="s">
        <v>43</v>
      </c>
      <c r="N17" s="31"/>
      <c r="O17" s="20"/>
      <c r="P17" s="11"/>
      <c r="Q17" s="11">
        <v>4084</v>
      </c>
      <c r="R17" s="11"/>
      <c r="S17" s="11">
        <v>1916</v>
      </c>
      <c r="T17" s="11"/>
      <c r="U17" s="11"/>
      <c r="V17" s="11"/>
      <c r="W17" s="11"/>
      <c r="X17" s="11"/>
      <c r="Y17" s="11"/>
      <c r="Z17" s="11"/>
      <c r="AA17" s="11"/>
    </row>
    <row r="18" spans="1:27" ht="177.75">
      <c r="A18" s="48">
        <v>14</v>
      </c>
      <c r="B18" s="47" t="s">
        <v>197</v>
      </c>
      <c r="C18" s="48" t="s">
        <v>62</v>
      </c>
      <c r="D18" s="2" t="s">
        <v>195</v>
      </c>
      <c r="E18" s="47" t="s">
        <v>196</v>
      </c>
      <c r="F18" s="49">
        <v>48420</v>
      </c>
      <c r="G18" s="49">
        <f t="shared" si="0"/>
        <v>42420</v>
      </c>
      <c r="H18" s="49">
        <f t="shared" si="1"/>
        <v>42420</v>
      </c>
      <c r="I18" s="50">
        <f t="shared" si="2"/>
        <v>6000</v>
      </c>
      <c r="J18" s="54">
        <v>1110731</v>
      </c>
      <c r="K18" s="27"/>
      <c r="L18" s="47"/>
      <c r="M18" s="45" t="s">
        <v>43</v>
      </c>
      <c r="N18" s="31"/>
      <c r="O18" s="20"/>
      <c r="P18" s="11"/>
      <c r="Q18" s="11"/>
      <c r="R18" s="11"/>
      <c r="S18" s="11">
        <v>42420</v>
      </c>
      <c r="T18" s="11"/>
      <c r="U18" s="11"/>
      <c r="V18" s="11"/>
      <c r="W18" s="11"/>
      <c r="X18" s="11"/>
      <c r="Y18" s="11"/>
      <c r="Z18" s="11"/>
      <c r="AA18" s="11"/>
    </row>
    <row r="19" spans="1:27" ht="162">
      <c r="A19" s="48">
        <v>15</v>
      </c>
      <c r="B19" s="47" t="s">
        <v>218</v>
      </c>
      <c r="C19" s="48" t="s">
        <v>62</v>
      </c>
      <c r="D19" s="2" t="s">
        <v>216</v>
      </c>
      <c r="E19" s="47" t="s">
        <v>217</v>
      </c>
      <c r="F19" s="49">
        <v>4000</v>
      </c>
      <c r="G19" s="49">
        <f t="shared" si="0"/>
        <v>0</v>
      </c>
      <c r="H19" s="49">
        <f t="shared" si="1"/>
        <v>4000</v>
      </c>
      <c r="I19" s="50">
        <f t="shared" si="2"/>
        <v>0</v>
      </c>
      <c r="J19" s="54">
        <v>1110422</v>
      </c>
      <c r="K19" s="27">
        <v>44707</v>
      </c>
      <c r="L19" s="47"/>
      <c r="M19" s="45" t="s">
        <v>46</v>
      </c>
      <c r="N19" s="31"/>
      <c r="O19" s="20"/>
      <c r="P19" s="11"/>
      <c r="Q19" s="11"/>
      <c r="R19" s="11"/>
      <c r="S19" s="11"/>
      <c r="T19" s="11">
        <v>4000</v>
      </c>
      <c r="U19" s="11"/>
      <c r="V19" s="11"/>
      <c r="W19" s="11"/>
      <c r="X19" s="11"/>
      <c r="Y19" s="11"/>
      <c r="Z19" s="11"/>
      <c r="AA19" s="11"/>
    </row>
    <row r="20" spans="1:27" ht="96.75">
      <c r="A20" s="48">
        <v>16</v>
      </c>
      <c r="B20" s="47" t="s">
        <v>81</v>
      </c>
      <c r="C20" s="48" t="s">
        <v>78</v>
      </c>
      <c r="D20" s="2" t="s">
        <v>80</v>
      </c>
      <c r="E20" s="47" t="s">
        <v>79</v>
      </c>
      <c r="F20" s="49">
        <v>21081</v>
      </c>
      <c r="G20" s="49">
        <f t="shared" si="0"/>
        <v>0</v>
      </c>
      <c r="H20" s="49">
        <f t="shared" si="1"/>
        <v>368</v>
      </c>
      <c r="I20" s="50">
        <f t="shared" si="2"/>
        <v>20713</v>
      </c>
      <c r="J20" s="52">
        <v>1110731</v>
      </c>
      <c r="K20" s="27"/>
      <c r="L20" s="47"/>
      <c r="M20" s="45" t="s">
        <v>43</v>
      </c>
      <c r="N20" s="31"/>
      <c r="O20" s="20"/>
      <c r="P20" s="11"/>
      <c r="Q20" s="11">
        <v>368</v>
      </c>
      <c r="R20" s="11"/>
      <c r="S20" s="11"/>
      <c r="T20" s="11"/>
      <c r="U20" s="11"/>
      <c r="V20" s="11"/>
      <c r="W20" s="11"/>
      <c r="X20" s="11"/>
      <c r="Y20" s="11"/>
      <c r="Z20" s="11"/>
      <c r="AA20" s="11"/>
    </row>
    <row r="21" spans="1:27" ht="177.75">
      <c r="A21" s="48">
        <v>17</v>
      </c>
      <c r="B21" s="47" t="s">
        <v>209</v>
      </c>
      <c r="C21" s="48" t="s">
        <v>74</v>
      </c>
      <c r="D21" s="2" t="s">
        <v>75</v>
      </c>
      <c r="E21" s="47" t="s">
        <v>76</v>
      </c>
      <c r="F21" s="49">
        <v>4411</v>
      </c>
      <c r="G21" s="49">
        <f t="shared" si="0"/>
        <v>0</v>
      </c>
      <c r="H21" s="49">
        <f t="shared" si="1"/>
        <v>4411</v>
      </c>
      <c r="I21" s="50">
        <f t="shared" si="2"/>
        <v>0</v>
      </c>
      <c r="J21" s="52">
        <v>1110731</v>
      </c>
      <c r="K21" s="27"/>
      <c r="L21" s="47"/>
      <c r="M21" s="45" t="s">
        <v>46</v>
      </c>
      <c r="N21" s="31"/>
      <c r="O21" s="20"/>
      <c r="P21" s="11">
        <v>4411</v>
      </c>
      <c r="Q21" s="11"/>
      <c r="R21" s="11"/>
      <c r="S21" s="11"/>
      <c r="T21" s="11"/>
      <c r="U21" s="11"/>
      <c r="V21" s="11"/>
      <c r="W21" s="11"/>
      <c r="X21" s="11"/>
      <c r="Y21" s="11"/>
      <c r="Z21" s="11"/>
      <c r="AA21" s="11"/>
    </row>
    <row r="22" spans="1:27" ht="162">
      <c r="A22" s="48">
        <v>18</v>
      </c>
      <c r="B22" s="47" t="s">
        <v>208</v>
      </c>
      <c r="C22" s="48" t="s">
        <v>74</v>
      </c>
      <c r="D22" s="2" t="s">
        <v>207</v>
      </c>
      <c r="E22" s="47" t="s">
        <v>206</v>
      </c>
      <c r="F22" s="49">
        <v>30878</v>
      </c>
      <c r="G22" s="49">
        <f t="shared" si="0"/>
        <v>7352</v>
      </c>
      <c r="H22" s="49">
        <f t="shared" si="1"/>
        <v>17645</v>
      </c>
      <c r="I22" s="50">
        <f t="shared" si="2"/>
        <v>13233</v>
      </c>
      <c r="J22" s="52">
        <v>1110731</v>
      </c>
      <c r="K22" s="27"/>
      <c r="L22" s="47"/>
      <c r="M22" s="45" t="s">
        <v>46</v>
      </c>
      <c r="N22" s="31"/>
      <c r="O22" s="20"/>
      <c r="P22" s="11"/>
      <c r="Q22" s="11"/>
      <c r="R22" s="11">
        <v>4411</v>
      </c>
      <c r="S22" s="11">
        <v>7352</v>
      </c>
      <c r="T22" s="11">
        <v>5882</v>
      </c>
      <c r="U22" s="11"/>
      <c r="V22" s="11"/>
      <c r="W22" s="11"/>
      <c r="X22" s="11"/>
      <c r="Y22" s="11"/>
      <c r="Z22" s="11"/>
      <c r="AA22" s="11"/>
    </row>
    <row r="23" spans="1:27" ht="64.5">
      <c r="A23" s="48">
        <v>19</v>
      </c>
      <c r="B23" s="47"/>
      <c r="C23" s="48" t="s">
        <v>86</v>
      </c>
      <c r="D23" s="2" t="s">
        <v>88</v>
      </c>
      <c r="E23" s="47" t="s">
        <v>87</v>
      </c>
      <c r="F23" s="49">
        <v>120000</v>
      </c>
      <c r="G23" s="49">
        <f t="shared" si="0"/>
        <v>0</v>
      </c>
      <c r="H23" s="49">
        <f t="shared" si="1"/>
        <v>0</v>
      </c>
      <c r="I23" s="50">
        <f t="shared" si="2"/>
        <v>120000</v>
      </c>
      <c r="J23" s="52">
        <v>1110731</v>
      </c>
      <c r="K23" s="27"/>
      <c r="L23" s="47"/>
      <c r="M23" s="45" t="s">
        <v>46</v>
      </c>
      <c r="N23" s="31"/>
      <c r="O23" s="20"/>
      <c r="P23" s="11"/>
      <c r="Q23" s="11"/>
      <c r="R23" s="11"/>
      <c r="S23" s="11"/>
      <c r="T23" s="11"/>
      <c r="U23" s="11"/>
      <c r="V23" s="11"/>
      <c r="W23" s="11"/>
      <c r="X23" s="11"/>
      <c r="Y23" s="11"/>
      <c r="Z23" s="11"/>
      <c r="AA23" s="11"/>
    </row>
    <row r="24" spans="1:27" ht="162">
      <c r="A24" s="48">
        <v>20</v>
      </c>
      <c r="B24" s="47" t="s">
        <v>166</v>
      </c>
      <c r="C24" s="48" t="s">
        <v>163</v>
      </c>
      <c r="D24" s="2" t="s">
        <v>164</v>
      </c>
      <c r="E24" s="47" t="s">
        <v>165</v>
      </c>
      <c r="F24" s="49">
        <v>4000</v>
      </c>
      <c r="G24" s="49">
        <f t="shared" si="0"/>
        <v>4000</v>
      </c>
      <c r="H24" s="49">
        <f t="shared" si="1"/>
        <v>4000</v>
      </c>
      <c r="I24" s="50">
        <f t="shared" si="2"/>
        <v>0</v>
      </c>
      <c r="J24" s="52">
        <v>1110331</v>
      </c>
      <c r="K24" s="27">
        <v>44670</v>
      </c>
      <c r="L24" s="47"/>
      <c r="M24" s="45" t="s">
        <v>45</v>
      </c>
      <c r="N24" s="31"/>
      <c r="O24" s="20"/>
      <c r="P24" s="11"/>
      <c r="Q24" s="11"/>
      <c r="R24" s="11"/>
      <c r="S24" s="11">
        <v>4000</v>
      </c>
      <c r="T24" s="11"/>
      <c r="U24" s="11"/>
      <c r="V24" s="11"/>
      <c r="W24" s="11"/>
      <c r="X24" s="11"/>
      <c r="Y24" s="11"/>
      <c r="Z24" s="11"/>
      <c r="AA24" s="11"/>
    </row>
    <row r="25" spans="1:27" ht="81">
      <c r="A25" s="48">
        <v>21</v>
      </c>
      <c r="B25" s="23" t="s">
        <v>213</v>
      </c>
      <c r="C25" s="48" t="s">
        <v>210</v>
      </c>
      <c r="D25" s="2" t="s">
        <v>211</v>
      </c>
      <c r="E25" s="23" t="s">
        <v>212</v>
      </c>
      <c r="F25" s="49">
        <v>416373</v>
      </c>
      <c r="G25" s="49">
        <f t="shared" si="0"/>
        <v>0</v>
      </c>
      <c r="H25" s="49">
        <f t="shared" si="1"/>
        <v>416373</v>
      </c>
      <c r="I25" s="50">
        <f t="shared" si="2"/>
        <v>0</v>
      </c>
      <c r="J25" s="52">
        <v>11107</v>
      </c>
      <c r="K25" s="27">
        <v>44701</v>
      </c>
      <c r="L25" s="47"/>
      <c r="M25" s="45" t="s">
        <v>57</v>
      </c>
      <c r="N25" s="31"/>
      <c r="O25" s="20"/>
      <c r="P25" s="11"/>
      <c r="Q25" s="11"/>
      <c r="R25" s="11"/>
      <c r="S25" s="11"/>
      <c r="T25" s="11">
        <v>416373</v>
      </c>
      <c r="U25" s="11"/>
      <c r="V25" s="11"/>
      <c r="W25" s="11"/>
      <c r="X25" s="11"/>
      <c r="Y25" s="11"/>
      <c r="Z25" s="11"/>
      <c r="AA25" s="11"/>
    </row>
    <row r="26" spans="1:27" ht="96.75">
      <c r="A26" s="48">
        <v>22</v>
      </c>
      <c r="B26" s="47" t="s">
        <v>148</v>
      </c>
      <c r="C26" s="48" t="s">
        <v>145</v>
      </c>
      <c r="D26" s="2" t="s">
        <v>146</v>
      </c>
      <c r="E26" s="47" t="s">
        <v>147</v>
      </c>
      <c r="F26" s="49">
        <v>8000</v>
      </c>
      <c r="G26" s="49">
        <f t="shared" si="0"/>
        <v>0</v>
      </c>
      <c r="H26" s="49">
        <f t="shared" si="1"/>
        <v>8000</v>
      </c>
      <c r="I26" s="50">
        <f t="shared" si="2"/>
        <v>0</v>
      </c>
      <c r="J26" s="52"/>
      <c r="K26" s="27"/>
      <c r="L26" s="47"/>
      <c r="M26" s="45" t="s">
        <v>44</v>
      </c>
      <c r="N26" s="31"/>
      <c r="O26" s="20"/>
      <c r="P26" s="11"/>
      <c r="Q26" s="11">
        <v>8000</v>
      </c>
      <c r="R26" s="11"/>
      <c r="S26" s="11"/>
      <c r="T26" s="11"/>
      <c r="U26" s="11"/>
      <c r="V26" s="11"/>
      <c r="W26" s="11"/>
      <c r="X26" s="11"/>
      <c r="Y26" s="11"/>
      <c r="Z26" s="11"/>
      <c r="AA26" s="11"/>
    </row>
    <row r="27" spans="1:27" ht="210">
      <c r="A27" s="48">
        <v>23</v>
      </c>
      <c r="B27" s="47" t="s">
        <v>238</v>
      </c>
      <c r="C27" s="48" t="s">
        <v>234</v>
      </c>
      <c r="D27" s="2" t="s">
        <v>235</v>
      </c>
      <c r="E27" s="47" t="s">
        <v>236</v>
      </c>
      <c r="F27" s="49">
        <v>92634</v>
      </c>
      <c r="G27" s="49">
        <f t="shared" si="0"/>
        <v>3309</v>
      </c>
      <c r="H27" s="49">
        <f t="shared" si="1"/>
        <v>16542</v>
      </c>
      <c r="I27" s="50">
        <f t="shared" si="2"/>
        <v>76092</v>
      </c>
      <c r="J27" s="52">
        <v>1110731</v>
      </c>
      <c r="K27" s="27"/>
      <c r="L27" s="47"/>
      <c r="M27" s="45" t="s">
        <v>237</v>
      </c>
      <c r="N27" s="31"/>
      <c r="O27" s="20"/>
      <c r="P27" s="11"/>
      <c r="Q27" s="11"/>
      <c r="R27" s="11"/>
      <c r="S27" s="11">
        <v>3309</v>
      </c>
      <c r="T27" s="11">
        <v>13233</v>
      </c>
      <c r="U27" s="11"/>
      <c r="V27" s="11"/>
      <c r="W27" s="11"/>
      <c r="X27" s="11"/>
      <c r="Y27" s="11"/>
      <c r="Z27" s="11"/>
      <c r="AA27" s="11"/>
    </row>
    <row r="28" spans="1:27" ht="113.25">
      <c r="A28" s="48">
        <v>24</v>
      </c>
      <c r="B28" s="47" t="s">
        <v>181</v>
      </c>
      <c r="C28" s="48" t="s">
        <v>270</v>
      </c>
      <c r="D28" s="2" t="s">
        <v>179</v>
      </c>
      <c r="E28" s="47" t="s">
        <v>180</v>
      </c>
      <c r="F28" s="49">
        <v>40000</v>
      </c>
      <c r="G28" s="49">
        <f>S28</f>
        <v>0</v>
      </c>
      <c r="H28" s="49">
        <f t="shared" si="1"/>
        <v>0</v>
      </c>
      <c r="I28" s="50">
        <f>F28-H28</f>
        <v>40000</v>
      </c>
      <c r="J28" s="52">
        <v>1110731</v>
      </c>
      <c r="K28" s="27"/>
      <c r="L28" s="47"/>
      <c r="M28" s="45" t="s">
        <v>47</v>
      </c>
      <c r="N28" s="31"/>
      <c r="O28" s="20"/>
      <c r="P28" s="11"/>
      <c r="Q28" s="11"/>
      <c r="R28" s="11"/>
      <c r="S28" s="11"/>
      <c r="T28" s="11"/>
      <c r="U28" s="11"/>
      <c r="V28" s="11"/>
      <c r="W28" s="11"/>
      <c r="X28" s="11"/>
      <c r="Y28" s="11"/>
      <c r="Z28" s="11"/>
      <c r="AA28" s="11"/>
    </row>
    <row r="29" spans="1:27" ht="162">
      <c r="A29" s="48">
        <v>25</v>
      </c>
      <c r="B29" s="47" t="s">
        <v>156</v>
      </c>
      <c r="C29" s="48" t="s">
        <v>154</v>
      </c>
      <c r="D29" s="2" t="s">
        <v>155</v>
      </c>
      <c r="E29" s="47" t="s">
        <v>157</v>
      </c>
      <c r="F29" s="49">
        <v>246000</v>
      </c>
      <c r="G29" s="49">
        <f t="shared" si="0"/>
        <v>49009</v>
      </c>
      <c r="H29" s="49">
        <f t="shared" si="1"/>
        <v>127216</v>
      </c>
      <c r="I29" s="50">
        <f t="shared" si="2"/>
        <v>118784</v>
      </c>
      <c r="J29" s="52">
        <v>1110731</v>
      </c>
      <c r="K29" s="27"/>
      <c r="L29" s="47"/>
      <c r="M29" s="45" t="s">
        <v>46</v>
      </c>
      <c r="N29" s="31"/>
      <c r="O29" s="20"/>
      <c r="P29" s="11"/>
      <c r="Q29" s="11"/>
      <c r="R29" s="11">
        <v>72707</v>
      </c>
      <c r="S29" s="11">
        <v>49009</v>
      </c>
      <c r="T29" s="11">
        <v>5500</v>
      </c>
      <c r="U29" s="11"/>
      <c r="V29" s="11"/>
      <c r="W29" s="11"/>
      <c r="X29" s="11"/>
      <c r="Y29" s="11"/>
      <c r="Z29" s="11"/>
      <c r="AA29" s="11"/>
    </row>
    <row r="30" spans="1:27" ht="64.5">
      <c r="A30" s="48">
        <v>26</v>
      </c>
      <c r="B30" s="47" t="s">
        <v>252</v>
      </c>
      <c r="C30" s="48" t="s">
        <v>154</v>
      </c>
      <c r="D30" s="2" t="s">
        <v>253</v>
      </c>
      <c r="E30" s="47" t="s">
        <v>251</v>
      </c>
      <c r="F30" s="49">
        <v>5000</v>
      </c>
      <c r="G30" s="49">
        <f t="shared" si="0"/>
        <v>0</v>
      </c>
      <c r="H30" s="49">
        <f t="shared" si="1"/>
        <v>0</v>
      </c>
      <c r="I30" s="50">
        <f t="shared" si="2"/>
        <v>5000</v>
      </c>
      <c r="J30" s="52">
        <v>11107</v>
      </c>
      <c r="K30" s="27"/>
      <c r="L30" s="47"/>
      <c r="M30" s="45" t="s">
        <v>46</v>
      </c>
      <c r="N30" s="31"/>
      <c r="O30" s="20"/>
      <c r="P30" s="11"/>
      <c r="Q30" s="11"/>
      <c r="R30" s="11"/>
      <c r="S30" s="11"/>
      <c r="T30" s="11"/>
      <c r="U30" s="11"/>
      <c r="V30" s="11"/>
      <c r="W30" s="11"/>
      <c r="X30" s="11"/>
      <c r="Y30" s="11"/>
      <c r="Z30" s="11"/>
      <c r="AA30" s="11"/>
    </row>
    <row r="31" spans="1:27" ht="64.5">
      <c r="A31" s="48">
        <v>27</v>
      </c>
      <c r="B31" s="47" t="s">
        <v>225</v>
      </c>
      <c r="C31" s="48" t="s">
        <v>223</v>
      </c>
      <c r="D31" s="2" t="s">
        <v>226</v>
      </c>
      <c r="E31" s="47" t="s">
        <v>224</v>
      </c>
      <c r="F31" s="49">
        <v>1000</v>
      </c>
      <c r="G31" s="49">
        <f t="shared" si="0"/>
        <v>0</v>
      </c>
      <c r="H31" s="49">
        <f t="shared" si="1"/>
        <v>0</v>
      </c>
      <c r="I31" s="50">
        <f t="shared" si="2"/>
        <v>1000</v>
      </c>
      <c r="J31" s="52">
        <v>11105</v>
      </c>
      <c r="K31" s="27"/>
      <c r="L31" s="47"/>
      <c r="M31" s="45" t="s">
        <v>46</v>
      </c>
      <c r="N31" s="31"/>
      <c r="O31" s="20"/>
      <c r="P31" s="11"/>
      <c r="Q31" s="11"/>
      <c r="R31" s="11"/>
      <c r="S31" s="11"/>
      <c r="T31" s="11"/>
      <c r="U31" s="11"/>
      <c r="V31" s="11"/>
      <c r="W31" s="11"/>
      <c r="X31" s="11"/>
      <c r="Y31" s="11"/>
      <c r="Z31" s="11"/>
      <c r="AA31" s="11"/>
    </row>
    <row r="32" spans="1:27" ht="48">
      <c r="A32" s="48">
        <v>28</v>
      </c>
      <c r="B32" s="47"/>
      <c r="C32" s="48" t="s">
        <v>223</v>
      </c>
      <c r="D32" s="2" t="s">
        <v>233</v>
      </c>
      <c r="E32" s="47" t="s">
        <v>232</v>
      </c>
      <c r="F32" s="49">
        <v>50000</v>
      </c>
      <c r="G32" s="49">
        <f t="shared" si="0"/>
        <v>0</v>
      </c>
      <c r="H32" s="49">
        <f t="shared" si="1"/>
        <v>0</v>
      </c>
      <c r="I32" s="50">
        <f t="shared" si="2"/>
        <v>50000</v>
      </c>
      <c r="J32" s="52"/>
      <c r="K32" s="27"/>
      <c r="L32" s="47"/>
      <c r="M32" s="45" t="s">
        <v>231</v>
      </c>
      <c r="N32" s="31"/>
      <c r="O32" s="20"/>
      <c r="P32" s="11"/>
      <c r="Q32" s="11"/>
      <c r="R32" s="11"/>
      <c r="S32" s="11"/>
      <c r="T32" s="11"/>
      <c r="U32" s="11"/>
      <c r="V32" s="11"/>
      <c r="W32" s="11"/>
      <c r="X32" s="11"/>
      <c r="Y32" s="11"/>
      <c r="Z32" s="11"/>
      <c r="AA32" s="11"/>
    </row>
    <row r="33" spans="1:27" ht="64.5">
      <c r="A33" s="48">
        <v>29</v>
      </c>
      <c r="B33" s="47" t="s">
        <v>265</v>
      </c>
      <c r="C33" s="48" t="s">
        <v>262</v>
      </c>
      <c r="D33" s="2" t="s">
        <v>263</v>
      </c>
      <c r="E33" s="47" t="s">
        <v>264</v>
      </c>
      <c r="F33" s="49">
        <v>10000</v>
      </c>
      <c r="G33" s="49">
        <f t="shared" si="0"/>
        <v>0</v>
      </c>
      <c r="H33" s="49">
        <f t="shared" si="1"/>
        <v>0</v>
      </c>
      <c r="I33" s="50">
        <f t="shared" si="2"/>
        <v>10000</v>
      </c>
      <c r="J33" s="52">
        <v>11112</v>
      </c>
      <c r="K33" s="27"/>
      <c r="L33" s="47"/>
      <c r="M33" s="45" t="s">
        <v>57</v>
      </c>
      <c r="N33" s="31"/>
      <c r="O33" s="20"/>
      <c r="P33" s="11"/>
      <c r="Q33" s="11"/>
      <c r="R33" s="11"/>
      <c r="S33" s="11"/>
      <c r="T33" s="11"/>
      <c r="U33" s="11"/>
      <c r="V33" s="11"/>
      <c r="W33" s="11"/>
      <c r="X33" s="11"/>
      <c r="Y33" s="11"/>
      <c r="Z33" s="11"/>
      <c r="AA33" s="11"/>
    </row>
    <row r="34" spans="1:39" ht="48">
      <c r="A34" s="48">
        <v>30</v>
      </c>
      <c r="B34" s="47" t="s">
        <v>98</v>
      </c>
      <c r="C34" s="48" t="s">
        <v>97</v>
      </c>
      <c r="D34" s="2" t="s">
        <v>99</v>
      </c>
      <c r="E34" s="47" t="s">
        <v>272</v>
      </c>
      <c r="F34" s="49">
        <f>SUM(AB34:AM34)</f>
        <v>1621174</v>
      </c>
      <c r="G34" s="49">
        <f t="shared" si="0"/>
        <v>257436</v>
      </c>
      <c r="H34" s="49">
        <f t="shared" si="1"/>
        <v>1583661</v>
      </c>
      <c r="I34" s="50">
        <f t="shared" si="2"/>
        <v>37513</v>
      </c>
      <c r="J34" s="13">
        <v>11112</v>
      </c>
      <c r="K34" s="27"/>
      <c r="L34" s="23"/>
      <c r="M34" s="45" t="s">
        <v>48</v>
      </c>
      <c r="N34" s="9"/>
      <c r="O34" s="20"/>
      <c r="P34" s="11">
        <v>553151</v>
      </c>
      <c r="Q34" s="11">
        <v>257436</v>
      </c>
      <c r="R34" s="11">
        <v>257436</v>
      </c>
      <c r="S34" s="11">
        <v>257436</v>
      </c>
      <c r="T34" s="11">
        <v>258202</v>
      </c>
      <c r="U34" s="11"/>
      <c r="V34" s="11"/>
      <c r="W34" s="11"/>
      <c r="X34" s="11"/>
      <c r="Y34" s="11"/>
      <c r="Z34" s="11"/>
      <c r="AA34" s="11"/>
      <c r="AB34" s="44">
        <v>295715</v>
      </c>
      <c r="AC34" s="44">
        <v>295715</v>
      </c>
      <c r="AD34" s="44">
        <v>257436</v>
      </c>
      <c r="AE34" s="44">
        <v>257436</v>
      </c>
      <c r="AF34" s="44">
        <v>257436</v>
      </c>
      <c r="AG34" s="44">
        <v>257436</v>
      </c>
      <c r="AH34" s="44"/>
      <c r="AI34" s="44"/>
      <c r="AJ34" s="44"/>
      <c r="AK34" s="44"/>
      <c r="AL34" s="44"/>
      <c r="AM34" s="44"/>
    </row>
    <row r="35" spans="1:39" ht="48">
      <c r="A35" s="48">
        <v>31</v>
      </c>
      <c r="B35" s="47" t="s">
        <v>120</v>
      </c>
      <c r="C35" s="48" t="s">
        <v>117</v>
      </c>
      <c r="D35" s="2" t="s">
        <v>118</v>
      </c>
      <c r="E35" s="47" t="s">
        <v>215</v>
      </c>
      <c r="F35" s="49">
        <f>SUM(AB35:AM35)</f>
        <v>220000</v>
      </c>
      <c r="G35" s="49">
        <f t="shared" si="0"/>
        <v>8100</v>
      </c>
      <c r="H35" s="49">
        <f t="shared" si="1"/>
        <v>208100</v>
      </c>
      <c r="I35" s="50">
        <f t="shared" si="2"/>
        <v>11900</v>
      </c>
      <c r="J35" s="13">
        <v>11112</v>
      </c>
      <c r="K35" s="27"/>
      <c r="L35" s="23"/>
      <c r="M35" s="45" t="s">
        <v>48</v>
      </c>
      <c r="N35" s="9"/>
      <c r="O35" s="20"/>
      <c r="P35" s="11"/>
      <c r="Q35" s="11"/>
      <c r="R35" s="11">
        <v>200000</v>
      </c>
      <c r="S35" s="11">
        <v>8100</v>
      </c>
      <c r="T35" s="11"/>
      <c r="U35" s="11"/>
      <c r="V35" s="11"/>
      <c r="W35" s="11"/>
      <c r="X35" s="11"/>
      <c r="Y35" s="11"/>
      <c r="Z35" s="11"/>
      <c r="AA35" s="11"/>
      <c r="AB35" s="44"/>
      <c r="AC35" s="44">
        <v>200000</v>
      </c>
      <c r="AD35" s="44"/>
      <c r="AE35" s="44"/>
      <c r="AF35" s="44">
        <v>20000</v>
      </c>
      <c r="AG35" s="44"/>
      <c r="AH35" s="44"/>
      <c r="AI35" s="44"/>
      <c r="AJ35" s="44"/>
      <c r="AK35" s="44"/>
      <c r="AL35" s="44"/>
      <c r="AM35" s="44"/>
    </row>
    <row r="36" spans="1:39" ht="64.5">
      <c r="A36" s="48">
        <v>32</v>
      </c>
      <c r="B36" s="47" t="s">
        <v>194</v>
      </c>
      <c r="C36" s="48" t="s">
        <v>190</v>
      </c>
      <c r="D36" s="2" t="s">
        <v>191</v>
      </c>
      <c r="E36" s="47" t="s">
        <v>193</v>
      </c>
      <c r="F36" s="49">
        <v>158816</v>
      </c>
      <c r="G36" s="49">
        <f t="shared" si="0"/>
        <v>0</v>
      </c>
      <c r="H36" s="49">
        <f t="shared" si="1"/>
        <v>0</v>
      </c>
      <c r="I36" s="50">
        <f t="shared" si="2"/>
        <v>158816</v>
      </c>
      <c r="J36" s="13">
        <v>11112</v>
      </c>
      <c r="K36" s="27"/>
      <c r="L36" s="23"/>
      <c r="M36" s="45" t="s">
        <v>192</v>
      </c>
      <c r="N36" s="9"/>
      <c r="O36" s="20"/>
      <c r="P36" s="11"/>
      <c r="Q36" s="11"/>
      <c r="R36" s="11"/>
      <c r="S36" s="11"/>
      <c r="T36" s="11"/>
      <c r="U36" s="11"/>
      <c r="V36" s="11"/>
      <c r="W36" s="11"/>
      <c r="X36" s="11"/>
      <c r="Y36" s="11"/>
      <c r="Z36" s="11"/>
      <c r="AA36" s="11"/>
      <c r="AB36" s="44"/>
      <c r="AC36" s="44"/>
      <c r="AD36" s="44"/>
      <c r="AE36" s="44"/>
      <c r="AF36" s="44"/>
      <c r="AG36" s="44"/>
      <c r="AH36" s="44"/>
      <c r="AI36" s="44"/>
      <c r="AJ36" s="44"/>
      <c r="AK36" s="44"/>
      <c r="AL36" s="44"/>
      <c r="AM36" s="44"/>
    </row>
    <row r="37" spans="1:39" ht="96.75">
      <c r="A37" s="48">
        <v>33</v>
      </c>
      <c r="B37" s="58" t="s">
        <v>245</v>
      </c>
      <c r="C37" s="48" t="s">
        <v>242</v>
      </c>
      <c r="D37" s="2" t="s">
        <v>243</v>
      </c>
      <c r="E37" s="47" t="s">
        <v>244</v>
      </c>
      <c r="F37" s="49">
        <v>20000</v>
      </c>
      <c r="G37" s="49">
        <f t="shared" si="0"/>
        <v>0</v>
      </c>
      <c r="H37" s="49">
        <f t="shared" si="1"/>
        <v>0</v>
      </c>
      <c r="I37" s="50">
        <f t="shared" si="2"/>
        <v>20000</v>
      </c>
      <c r="J37" s="13"/>
      <c r="K37" s="27"/>
      <c r="L37" s="23"/>
      <c r="M37" s="45" t="s">
        <v>48</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96.75">
      <c r="A38" s="48">
        <v>34</v>
      </c>
      <c r="B38" s="58" t="s">
        <v>300</v>
      </c>
      <c r="C38" s="48" t="s">
        <v>297</v>
      </c>
      <c r="D38" s="2" t="s">
        <v>298</v>
      </c>
      <c r="E38" s="47" t="s">
        <v>299</v>
      </c>
      <c r="F38" s="49">
        <v>283000</v>
      </c>
      <c r="G38" s="49">
        <f>S38</f>
        <v>0</v>
      </c>
      <c r="H38" s="49">
        <f t="shared" si="1"/>
        <v>283000</v>
      </c>
      <c r="I38" s="50">
        <f>F38-H38</f>
        <v>0</v>
      </c>
      <c r="J38" s="13"/>
      <c r="K38" s="27"/>
      <c r="L38" s="23"/>
      <c r="M38" s="45" t="s">
        <v>43</v>
      </c>
      <c r="N38" s="9"/>
      <c r="O38" s="20"/>
      <c r="P38" s="11"/>
      <c r="Q38" s="11"/>
      <c r="R38" s="11"/>
      <c r="S38" s="11"/>
      <c r="T38" s="11">
        <v>283000</v>
      </c>
      <c r="U38" s="11"/>
      <c r="V38" s="11"/>
      <c r="W38" s="11"/>
      <c r="X38" s="11"/>
      <c r="Y38" s="11"/>
      <c r="Z38" s="11"/>
      <c r="AA38" s="11"/>
      <c r="AB38" s="44"/>
      <c r="AC38" s="44"/>
      <c r="AD38" s="44"/>
      <c r="AE38" s="44"/>
      <c r="AF38" s="44"/>
      <c r="AG38" s="44"/>
      <c r="AH38" s="44"/>
      <c r="AI38" s="44"/>
      <c r="AJ38" s="44"/>
      <c r="AK38" s="44"/>
      <c r="AL38" s="44"/>
      <c r="AM38" s="44"/>
    </row>
    <row r="39" spans="1:39" ht="96.75">
      <c r="A39" s="48">
        <v>35</v>
      </c>
      <c r="B39" s="58" t="s">
        <v>221</v>
      </c>
      <c r="C39" s="48" t="s">
        <v>220</v>
      </c>
      <c r="D39" s="2" t="s">
        <v>222</v>
      </c>
      <c r="E39" s="47" t="s">
        <v>219</v>
      </c>
      <c r="F39" s="49">
        <f>46410+18550</f>
        <v>64960</v>
      </c>
      <c r="G39" s="49">
        <f t="shared" si="0"/>
        <v>5950</v>
      </c>
      <c r="H39" s="49">
        <f t="shared" si="1"/>
        <v>64960</v>
      </c>
      <c r="I39" s="50">
        <f t="shared" si="2"/>
        <v>0</v>
      </c>
      <c r="J39" s="13">
        <v>1110430</v>
      </c>
      <c r="K39" s="27">
        <v>44711</v>
      </c>
      <c r="L39" s="23"/>
      <c r="M39" s="45" t="s">
        <v>43</v>
      </c>
      <c r="N39" s="9"/>
      <c r="O39" s="20"/>
      <c r="P39" s="11"/>
      <c r="Q39" s="11"/>
      <c r="R39" s="11"/>
      <c r="S39" s="11">
        <v>5950</v>
      </c>
      <c r="T39" s="11">
        <v>59010</v>
      </c>
      <c r="U39" s="11"/>
      <c r="V39" s="11"/>
      <c r="W39" s="11"/>
      <c r="X39" s="11"/>
      <c r="Y39" s="11"/>
      <c r="Z39" s="11"/>
      <c r="AA39" s="11"/>
      <c r="AB39" s="44"/>
      <c r="AC39" s="44"/>
      <c r="AD39" s="44"/>
      <c r="AE39" s="44"/>
      <c r="AF39" s="44"/>
      <c r="AG39" s="44"/>
      <c r="AH39" s="44"/>
      <c r="AI39" s="44"/>
      <c r="AJ39" s="44"/>
      <c r="AK39" s="44"/>
      <c r="AL39" s="44"/>
      <c r="AM39" s="44"/>
    </row>
    <row r="40" spans="1:39" ht="96.75">
      <c r="A40" s="48">
        <v>36</v>
      </c>
      <c r="B40" s="58" t="s">
        <v>201</v>
      </c>
      <c r="C40" s="48" t="s">
        <v>198</v>
      </c>
      <c r="D40" s="2" t="s">
        <v>199</v>
      </c>
      <c r="E40" s="47" t="s">
        <v>200</v>
      </c>
      <c r="F40" s="49">
        <v>85234</v>
      </c>
      <c r="G40" s="49">
        <f t="shared" si="0"/>
        <v>0</v>
      </c>
      <c r="H40" s="49">
        <f t="shared" si="1"/>
        <v>85234</v>
      </c>
      <c r="I40" s="50">
        <f t="shared" si="2"/>
        <v>0</v>
      </c>
      <c r="J40" s="13">
        <v>1110430</v>
      </c>
      <c r="K40" s="27">
        <v>44679</v>
      </c>
      <c r="L40" s="23"/>
      <c r="M40" s="45" t="s">
        <v>43</v>
      </c>
      <c r="N40" s="9"/>
      <c r="O40" s="20"/>
      <c r="P40" s="11"/>
      <c r="Q40" s="11"/>
      <c r="R40" s="11">
        <v>13600</v>
      </c>
      <c r="S40" s="11"/>
      <c r="T40" s="11">
        <v>71634</v>
      </c>
      <c r="U40" s="11"/>
      <c r="V40" s="11"/>
      <c r="W40" s="11"/>
      <c r="X40" s="11"/>
      <c r="Y40" s="11"/>
      <c r="Z40" s="11"/>
      <c r="AA40" s="11"/>
      <c r="AB40" s="44"/>
      <c r="AC40" s="44"/>
      <c r="AD40" s="44"/>
      <c r="AE40" s="44"/>
      <c r="AF40" s="44"/>
      <c r="AG40" s="44"/>
      <c r="AH40" s="44"/>
      <c r="AI40" s="44"/>
      <c r="AJ40" s="44"/>
      <c r="AK40" s="44"/>
      <c r="AL40" s="44"/>
      <c r="AM40" s="44"/>
    </row>
    <row r="41" spans="1:39" ht="145.5">
      <c r="A41" s="48">
        <v>37</v>
      </c>
      <c r="B41" s="47" t="s">
        <v>269</v>
      </c>
      <c r="C41" s="48" t="s">
        <v>266</v>
      </c>
      <c r="D41" s="2" t="s">
        <v>267</v>
      </c>
      <c r="E41" s="47" t="s">
        <v>268</v>
      </c>
      <c r="F41" s="49">
        <v>40000</v>
      </c>
      <c r="G41" s="49">
        <f t="shared" si="0"/>
        <v>0</v>
      </c>
      <c r="H41" s="49">
        <f t="shared" si="1"/>
        <v>40000</v>
      </c>
      <c r="I41" s="50">
        <f t="shared" si="2"/>
        <v>0</v>
      </c>
      <c r="J41" s="13"/>
      <c r="K41" s="27">
        <v>44683</v>
      </c>
      <c r="L41" s="23"/>
      <c r="M41" s="45" t="s">
        <v>43</v>
      </c>
      <c r="N41" s="9"/>
      <c r="O41" s="20"/>
      <c r="P41" s="11"/>
      <c r="Q41" s="11"/>
      <c r="R41" s="11"/>
      <c r="S41" s="11"/>
      <c r="T41" s="11">
        <v>40000</v>
      </c>
      <c r="U41" s="11"/>
      <c r="V41" s="11"/>
      <c r="W41" s="11"/>
      <c r="X41" s="11"/>
      <c r="Y41" s="11"/>
      <c r="Z41" s="11"/>
      <c r="AA41" s="11"/>
      <c r="AB41" s="44"/>
      <c r="AC41" s="44"/>
      <c r="AD41" s="44"/>
      <c r="AE41" s="44"/>
      <c r="AF41" s="44"/>
      <c r="AG41" s="44"/>
      <c r="AH41" s="44"/>
      <c r="AI41" s="44"/>
      <c r="AJ41" s="44"/>
      <c r="AK41" s="44"/>
      <c r="AL41" s="44"/>
      <c r="AM41" s="44"/>
    </row>
    <row r="42" spans="1:39" ht="96.75">
      <c r="A42" s="48">
        <v>38</v>
      </c>
      <c r="B42" s="47" t="s">
        <v>144</v>
      </c>
      <c r="C42" s="48" t="s">
        <v>140</v>
      </c>
      <c r="D42" s="2" t="s">
        <v>141</v>
      </c>
      <c r="E42" s="47" t="s">
        <v>143</v>
      </c>
      <c r="F42" s="49">
        <v>50000</v>
      </c>
      <c r="G42" s="49">
        <f t="shared" si="0"/>
        <v>50000</v>
      </c>
      <c r="H42" s="49">
        <f t="shared" si="1"/>
        <v>50000</v>
      </c>
      <c r="I42" s="50">
        <f t="shared" si="2"/>
        <v>0</v>
      </c>
      <c r="J42" s="13">
        <v>1110731</v>
      </c>
      <c r="K42" s="27"/>
      <c r="L42" s="23"/>
      <c r="M42" s="45" t="s">
        <v>142</v>
      </c>
      <c r="N42" s="9"/>
      <c r="O42" s="20"/>
      <c r="P42" s="11"/>
      <c r="Q42" s="11"/>
      <c r="R42" s="11"/>
      <c r="S42" s="11">
        <v>50000</v>
      </c>
      <c r="T42" s="11"/>
      <c r="U42" s="11"/>
      <c r="V42" s="11"/>
      <c r="W42" s="11"/>
      <c r="X42" s="11"/>
      <c r="Y42" s="11"/>
      <c r="Z42" s="11"/>
      <c r="AA42" s="11"/>
      <c r="AB42" s="44"/>
      <c r="AC42" s="44"/>
      <c r="AD42" s="44"/>
      <c r="AE42" s="44"/>
      <c r="AF42" s="44"/>
      <c r="AG42" s="44"/>
      <c r="AH42" s="44"/>
      <c r="AI42" s="44"/>
      <c r="AJ42" s="44"/>
      <c r="AK42" s="44"/>
      <c r="AL42" s="44"/>
      <c r="AM42" s="44"/>
    </row>
    <row r="43" spans="1:39" ht="81">
      <c r="A43" s="48">
        <v>39</v>
      </c>
      <c r="B43" s="60" t="s">
        <v>111</v>
      </c>
      <c r="C43" s="48" t="s">
        <v>92</v>
      </c>
      <c r="D43" s="2" t="s">
        <v>109</v>
      </c>
      <c r="E43" s="47" t="s">
        <v>110</v>
      </c>
      <c r="F43" s="49">
        <v>4240</v>
      </c>
      <c r="G43" s="49">
        <f t="shared" si="0"/>
        <v>0</v>
      </c>
      <c r="H43" s="49">
        <f t="shared" si="1"/>
        <v>0</v>
      </c>
      <c r="I43" s="50">
        <f t="shared" si="2"/>
        <v>4240</v>
      </c>
      <c r="J43" s="13">
        <v>11012</v>
      </c>
      <c r="K43" s="27"/>
      <c r="L43" s="47"/>
      <c r="M43" s="45" t="s">
        <v>56</v>
      </c>
      <c r="N43" s="9"/>
      <c r="O43" s="20"/>
      <c r="P43" s="11"/>
      <c r="Q43" s="11"/>
      <c r="R43" s="11"/>
      <c r="S43" s="11"/>
      <c r="T43" s="11"/>
      <c r="U43" s="11"/>
      <c r="V43" s="11"/>
      <c r="W43" s="11"/>
      <c r="X43" s="11"/>
      <c r="Y43" s="11"/>
      <c r="Z43" s="11"/>
      <c r="AA43" s="11"/>
      <c r="AB43" s="44"/>
      <c r="AC43" s="44"/>
      <c r="AD43" s="44"/>
      <c r="AE43" s="44"/>
      <c r="AF43" s="44"/>
      <c r="AG43" s="44"/>
      <c r="AH43" s="44"/>
      <c r="AI43" s="44"/>
      <c r="AJ43" s="44"/>
      <c r="AK43" s="44"/>
      <c r="AL43" s="44"/>
      <c r="AM43" s="44"/>
    </row>
    <row r="44" spans="1:39" ht="81">
      <c r="A44" s="48">
        <v>40</v>
      </c>
      <c r="B44" s="47" t="s">
        <v>124</v>
      </c>
      <c r="C44" s="48" t="s">
        <v>121</v>
      </c>
      <c r="D44" s="2" t="s">
        <v>122</v>
      </c>
      <c r="E44" s="47" t="s">
        <v>123</v>
      </c>
      <c r="F44" s="49">
        <v>594000</v>
      </c>
      <c r="G44" s="49">
        <f t="shared" si="0"/>
        <v>0</v>
      </c>
      <c r="H44" s="49">
        <f t="shared" si="1"/>
        <v>0</v>
      </c>
      <c r="I44" s="50">
        <f t="shared" si="2"/>
        <v>594000</v>
      </c>
      <c r="J44" s="13">
        <v>11112</v>
      </c>
      <c r="K44" s="27"/>
      <c r="L44" s="23"/>
      <c r="M44" s="45" t="s">
        <v>56</v>
      </c>
      <c r="N44" s="9"/>
      <c r="O44" s="20"/>
      <c r="P44" s="11"/>
      <c r="Q44" s="11"/>
      <c r="R44" s="11"/>
      <c r="S44" s="11"/>
      <c r="T44" s="11"/>
      <c r="U44" s="11"/>
      <c r="V44" s="11"/>
      <c r="W44" s="11"/>
      <c r="X44" s="11"/>
      <c r="Y44" s="11"/>
      <c r="Z44" s="11"/>
      <c r="AA44" s="11"/>
      <c r="AB44" s="44"/>
      <c r="AC44" s="44"/>
      <c r="AD44" s="44"/>
      <c r="AE44" s="44"/>
      <c r="AF44" s="44"/>
      <c r="AG44" s="44"/>
      <c r="AH44" s="44"/>
      <c r="AI44" s="44"/>
      <c r="AJ44" s="44"/>
      <c r="AK44" s="44"/>
      <c r="AL44" s="44"/>
      <c r="AM44" s="44"/>
    </row>
    <row r="45" spans="1:39" ht="113.25">
      <c r="A45" s="48">
        <v>41</v>
      </c>
      <c r="B45" s="47" t="s">
        <v>175</v>
      </c>
      <c r="C45" s="48" t="s">
        <v>121</v>
      </c>
      <c r="D45" s="2" t="s">
        <v>134</v>
      </c>
      <c r="E45" s="47" t="s">
        <v>135</v>
      </c>
      <c r="F45" s="49">
        <v>495834</v>
      </c>
      <c r="G45" s="49">
        <f t="shared" si="0"/>
        <v>30064</v>
      </c>
      <c r="H45" s="49">
        <f t="shared" si="1"/>
        <v>162875</v>
      </c>
      <c r="I45" s="50">
        <f t="shared" si="2"/>
        <v>332959</v>
      </c>
      <c r="J45" s="13">
        <v>11112</v>
      </c>
      <c r="K45" s="27"/>
      <c r="L45" s="23"/>
      <c r="M45" s="45" t="s">
        <v>56</v>
      </c>
      <c r="N45" s="9"/>
      <c r="O45" s="20"/>
      <c r="P45" s="11"/>
      <c r="Q45" s="11">
        <v>35868</v>
      </c>
      <c r="R45" s="11">
        <v>30064</v>
      </c>
      <c r="S45" s="11">
        <v>30064</v>
      </c>
      <c r="T45" s="11">
        <v>66879</v>
      </c>
      <c r="U45" s="11"/>
      <c r="V45" s="11"/>
      <c r="W45" s="11"/>
      <c r="X45" s="11"/>
      <c r="Y45" s="11"/>
      <c r="Z45" s="11"/>
      <c r="AA45" s="11"/>
      <c r="AB45" s="44"/>
      <c r="AC45" s="44"/>
      <c r="AD45" s="44"/>
      <c r="AE45" s="44"/>
      <c r="AF45" s="44"/>
      <c r="AG45" s="44"/>
      <c r="AH45" s="44"/>
      <c r="AI45" s="44"/>
      <c r="AJ45" s="44"/>
      <c r="AK45" s="44"/>
      <c r="AL45" s="44"/>
      <c r="AM45" s="44"/>
    </row>
    <row r="46" spans="1:39" ht="113.25">
      <c r="A46" s="48">
        <v>42</v>
      </c>
      <c r="B46" s="47" t="s">
        <v>230</v>
      </c>
      <c r="C46" s="48" t="s">
        <v>290</v>
      </c>
      <c r="D46" s="2" t="s">
        <v>291</v>
      </c>
      <c r="E46" s="47" t="s">
        <v>292</v>
      </c>
      <c r="F46" s="49">
        <v>660880</v>
      </c>
      <c r="G46" s="49">
        <f>S46</f>
        <v>0</v>
      </c>
      <c r="H46" s="49">
        <f t="shared" si="1"/>
        <v>660880</v>
      </c>
      <c r="I46" s="50">
        <f>F46-H46</f>
        <v>0</v>
      </c>
      <c r="J46" s="13"/>
      <c r="K46" s="27"/>
      <c r="L46" s="23"/>
      <c r="M46" s="45" t="s">
        <v>56</v>
      </c>
      <c r="N46" s="9"/>
      <c r="O46" s="20"/>
      <c r="P46" s="11"/>
      <c r="Q46" s="11"/>
      <c r="R46" s="11"/>
      <c r="S46" s="11"/>
      <c r="T46" s="11">
        <v>660880</v>
      </c>
      <c r="U46" s="11"/>
      <c r="V46" s="11"/>
      <c r="W46" s="11"/>
      <c r="X46" s="11"/>
      <c r="Y46" s="11"/>
      <c r="Z46" s="11"/>
      <c r="AA46" s="11"/>
      <c r="AB46" s="44"/>
      <c r="AC46" s="44"/>
      <c r="AD46" s="44"/>
      <c r="AE46" s="44"/>
      <c r="AF46" s="44"/>
      <c r="AG46" s="44"/>
      <c r="AH46" s="44"/>
      <c r="AI46" s="44"/>
      <c r="AJ46" s="44"/>
      <c r="AK46" s="44"/>
      <c r="AL46" s="44"/>
      <c r="AM46" s="44"/>
    </row>
    <row r="47" spans="1:39" ht="113.25">
      <c r="A47" s="48">
        <v>43</v>
      </c>
      <c r="B47" s="47" t="s">
        <v>230</v>
      </c>
      <c r="C47" s="48" t="s">
        <v>227</v>
      </c>
      <c r="D47" s="2" t="s">
        <v>228</v>
      </c>
      <c r="E47" s="47" t="s">
        <v>229</v>
      </c>
      <c r="F47" s="49">
        <v>7920</v>
      </c>
      <c r="G47" s="49">
        <f t="shared" si="0"/>
        <v>0</v>
      </c>
      <c r="H47" s="49">
        <f t="shared" si="1"/>
        <v>0</v>
      </c>
      <c r="I47" s="50">
        <f t="shared" si="2"/>
        <v>7920</v>
      </c>
      <c r="J47" s="13"/>
      <c r="K47" s="27"/>
      <c r="L47" s="23"/>
      <c r="M47" s="45" t="s">
        <v>47</v>
      </c>
      <c r="N47" s="9"/>
      <c r="O47" s="20"/>
      <c r="P47" s="11"/>
      <c r="Q47" s="11"/>
      <c r="R47" s="11"/>
      <c r="S47" s="11"/>
      <c r="T47" s="11"/>
      <c r="U47" s="11"/>
      <c r="V47" s="11"/>
      <c r="W47" s="11"/>
      <c r="X47" s="11"/>
      <c r="Y47" s="11"/>
      <c r="Z47" s="11"/>
      <c r="AA47" s="11"/>
      <c r="AB47" s="44"/>
      <c r="AC47" s="44"/>
      <c r="AD47" s="44"/>
      <c r="AE47" s="44"/>
      <c r="AF47" s="44"/>
      <c r="AG47" s="44"/>
      <c r="AH47" s="44"/>
      <c r="AI47" s="44"/>
      <c r="AJ47" s="44"/>
      <c r="AK47" s="44"/>
      <c r="AL47" s="44"/>
      <c r="AM47" s="44"/>
    </row>
    <row r="48" spans="1:39" ht="194.25">
      <c r="A48" s="48">
        <v>44</v>
      </c>
      <c r="B48" s="47" t="s">
        <v>284</v>
      </c>
      <c r="C48" s="48" t="s">
        <v>281</v>
      </c>
      <c r="D48" s="2" t="s">
        <v>282</v>
      </c>
      <c r="E48" s="47" t="s">
        <v>283</v>
      </c>
      <c r="F48" s="49">
        <v>238858</v>
      </c>
      <c r="G48" s="49">
        <f>S48</f>
        <v>0</v>
      </c>
      <c r="H48" s="49">
        <f t="shared" si="1"/>
        <v>0</v>
      </c>
      <c r="I48" s="50">
        <f>F48-H48</f>
        <v>238858</v>
      </c>
      <c r="J48" s="13">
        <v>11101</v>
      </c>
      <c r="K48" s="27"/>
      <c r="L48" s="23"/>
      <c r="M48" s="45" t="s">
        <v>56</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39" ht="194.25">
      <c r="A49" s="48">
        <v>45</v>
      </c>
      <c r="B49" s="47" t="s">
        <v>189</v>
      </c>
      <c r="C49" s="48" t="s">
        <v>186</v>
      </c>
      <c r="D49" s="2" t="s">
        <v>187</v>
      </c>
      <c r="E49" s="47" t="s">
        <v>188</v>
      </c>
      <c r="F49" s="49">
        <v>87820</v>
      </c>
      <c r="G49" s="49">
        <f t="shared" si="0"/>
        <v>6900</v>
      </c>
      <c r="H49" s="49">
        <f t="shared" si="1"/>
        <v>72220</v>
      </c>
      <c r="I49" s="50">
        <f t="shared" si="2"/>
        <v>15600</v>
      </c>
      <c r="J49" s="13">
        <v>1110630</v>
      </c>
      <c r="K49" s="27"/>
      <c r="L49" s="23"/>
      <c r="M49" s="45" t="s">
        <v>56</v>
      </c>
      <c r="N49" s="9"/>
      <c r="O49" s="20"/>
      <c r="P49" s="11"/>
      <c r="Q49" s="11"/>
      <c r="R49" s="11">
        <v>59620</v>
      </c>
      <c r="S49" s="11">
        <v>6900</v>
      </c>
      <c r="T49" s="11">
        <v>5700</v>
      </c>
      <c r="U49" s="11"/>
      <c r="V49" s="11"/>
      <c r="W49" s="11"/>
      <c r="X49" s="11"/>
      <c r="Y49" s="11"/>
      <c r="Z49" s="11"/>
      <c r="AA49" s="11"/>
      <c r="AB49" s="44"/>
      <c r="AC49" s="44"/>
      <c r="AD49" s="44"/>
      <c r="AE49" s="44"/>
      <c r="AF49" s="44"/>
      <c r="AG49" s="44"/>
      <c r="AH49" s="44"/>
      <c r="AI49" s="44"/>
      <c r="AJ49" s="44"/>
      <c r="AK49" s="44"/>
      <c r="AL49" s="44"/>
      <c r="AM49" s="44"/>
    </row>
    <row r="50" spans="1:39" ht="129">
      <c r="A50" s="48">
        <v>46</v>
      </c>
      <c r="B50" s="47" t="s">
        <v>176</v>
      </c>
      <c r="C50" s="48" t="s">
        <v>171</v>
      </c>
      <c r="D50" s="2" t="s">
        <v>172</v>
      </c>
      <c r="E50" s="47" t="s">
        <v>173</v>
      </c>
      <c r="F50" s="49">
        <v>8000</v>
      </c>
      <c r="G50" s="49">
        <f t="shared" si="0"/>
        <v>4784</v>
      </c>
      <c r="H50" s="49">
        <f t="shared" si="1"/>
        <v>4784</v>
      </c>
      <c r="I50" s="50">
        <f t="shared" si="2"/>
        <v>3216</v>
      </c>
      <c r="J50" s="13">
        <v>1110731</v>
      </c>
      <c r="K50" s="27"/>
      <c r="L50" s="23"/>
      <c r="M50" s="45" t="s">
        <v>174</v>
      </c>
      <c r="N50" s="9"/>
      <c r="O50" s="20"/>
      <c r="P50" s="11"/>
      <c r="Q50" s="11"/>
      <c r="R50" s="11"/>
      <c r="S50" s="11">
        <v>4784</v>
      </c>
      <c r="T50" s="11"/>
      <c r="U50" s="11"/>
      <c r="V50" s="11"/>
      <c r="W50" s="11"/>
      <c r="X50" s="11"/>
      <c r="Y50" s="11"/>
      <c r="Z50" s="11"/>
      <c r="AA50" s="11"/>
      <c r="AB50" s="44"/>
      <c r="AC50" s="44"/>
      <c r="AD50" s="44"/>
      <c r="AE50" s="44"/>
      <c r="AF50" s="44"/>
      <c r="AG50" s="44"/>
      <c r="AH50" s="44"/>
      <c r="AI50" s="44"/>
      <c r="AJ50" s="44"/>
      <c r="AK50" s="44"/>
      <c r="AL50" s="44"/>
      <c r="AM50" s="44"/>
    </row>
    <row r="51" spans="1:39" ht="81">
      <c r="A51" s="48">
        <v>47</v>
      </c>
      <c r="B51" s="47" t="s">
        <v>276</v>
      </c>
      <c r="C51" s="48" t="s">
        <v>273</v>
      </c>
      <c r="D51" s="2" t="s">
        <v>274</v>
      </c>
      <c r="E51" s="47" t="s">
        <v>275</v>
      </c>
      <c r="F51" s="49">
        <v>10000</v>
      </c>
      <c r="G51" s="49">
        <f>S51</f>
        <v>0</v>
      </c>
      <c r="H51" s="49">
        <f t="shared" si="1"/>
        <v>0</v>
      </c>
      <c r="I51" s="50">
        <f>F51-H51</f>
        <v>10000</v>
      </c>
      <c r="J51" s="13"/>
      <c r="K51" s="27"/>
      <c r="L51" s="23"/>
      <c r="M51" s="45" t="s">
        <v>43</v>
      </c>
      <c r="N51" s="9"/>
      <c r="O51" s="20"/>
      <c r="P51" s="11"/>
      <c r="Q51" s="11"/>
      <c r="R51" s="11"/>
      <c r="S51" s="11"/>
      <c r="T51" s="11"/>
      <c r="U51" s="11"/>
      <c r="V51" s="11"/>
      <c r="W51" s="11"/>
      <c r="X51" s="11"/>
      <c r="Y51" s="11"/>
      <c r="Z51" s="11"/>
      <c r="AA51" s="11"/>
      <c r="AB51" s="44"/>
      <c r="AC51" s="44"/>
      <c r="AD51" s="44"/>
      <c r="AE51" s="44"/>
      <c r="AF51" s="44"/>
      <c r="AG51" s="44"/>
      <c r="AH51" s="44"/>
      <c r="AI51" s="44"/>
      <c r="AJ51" s="44"/>
      <c r="AK51" s="44"/>
      <c r="AL51" s="44"/>
      <c r="AM51" s="44"/>
    </row>
    <row r="52" spans="1:39" ht="145.5">
      <c r="A52" s="48">
        <v>48</v>
      </c>
      <c r="B52" s="47" t="s">
        <v>205</v>
      </c>
      <c r="C52" s="48" t="s">
        <v>202</v>
      </c>
      <c r="D52" s="2" t="s">
        <v>203</v>
      </c>
      <c r="E52" s="47" t="s">
        <v>204</v>
      </c>
      <c r="F52" s="49">
        <v>8578</v>
      </c>
      <c r="G52" s="49">
        <f t="shared" si="0"/>
        <v>0</v>
      </c>
      <c r="H52" s="49">
        <f t="shared" si="1"/>
        <v>0</v>
      </c>
      <c r="I52" s="50">
        <f t="shared" si="2"/>
        <v>8578</v>
      </c>
      <c r="J52" s="13">
        <v>11112</v>
      </c>
      <c r="K52" s="27"/>
      <c r="L52" s="23"/>
      <c r="M52" s="45" t="s">
        <v>142</v>
      </c>
      <c r="N52" s="9"/>
      <c r="O52" s="20"/>
      <c r="P52" s="11"/>
      <c r="Q52" s="11"/>
      <c r="R52" s="11"/>
      <c r="S52" s="11"/>
      <c r="T52" s="11"/>
      <c r="U52" s="11"/>
      <c r="V52" s="11"/>
      <c r="W52" s="11"/>
      <c r="X52" s="11"/>
      <c r="Y52" s="11"/>
      <c r="Z52" s="11"/>
      <c r="AA52" s="11"/>
      <c r="AB52" s="44"/>
      <c r="AC52" s="44"/>
      <c r="AD52" s="44"/>
      <c r="AE52" s="44"/>
      <c r="AF52" s="44"/>
      <c r="AG52" s="44"/>
      <c r="AH52" s="44"/>
      <c r="AI52" s="44"/>
      <c r="AJ52" s="44"/>
      <c r="AK52" s="44"/>
      <c r="AL52" s="44"/>
      <c r="AM52" s="44"/>
    </row>
    <row r="53" spans="1:27" s="39" customFormat="1" ht="145.5">
      <c r="A53" s="48">
        <v>49</v>
      </c>
      <c r="B53" s="59" t="s">
        <v>108</v>
      </c>
      <c r="C53" s="22" t="s">
        <v>105</v>
      </c>
      <c r="D53" s="23" t="s">
        <v>106</v>
      </c>
      <c r="E53" s="59" t="s">
        <v>107</v>
      </c>
      <c r="F53" s="51">
        <v>123423</v>
      </c>
      <c r="G53" s="49">
        <f t="shared" si="0"/>
        <v>1231</v>
      </c>
      <c r="H53" s="49">
        <f t="shared" si="1"/>
        <v>49445</v>
      </c>
      <c r="I53" s="50">
        <f t="shared" si="2"/>
        <v>73978</v>
      </c>
      <c r="J53" s="52">
        <v>1110731</v>
      </c>
      <c r="K53" s="28"/>
      <c r="L53" s="47"/>
      <c r="M53" s="38" t="s">
        <v>49</v>
      </c>
      <c r="N53" s="24"/>
      <c r="O53" s="25"/>
      <c r="P53" s="26">
        <v>2451</v>
      </c>
      <c r="Q53" s="26">
        <v>700</v>
      </c>
      <c r="R53" s="26">
        <v>8431</v>
      </c>
      <c r="S53" s="26">
        <v>1231</v>
      </c>
      <c r="T53" s="26">
        <v>36632</v>
      </c>
      <c r="U53" s="26"/>
      <c r="V53" s="26"/>
      <c r="W53" s="26"/>
      <c r="X53" s="26"/>
      <c r="Y53" s="26"/>
      <c r="Z53" s="26"/>
      <c r="AA53" s="26"/>
    </row>
    <row r="54" spans="1:27" s="39" customFormat="1" ht="81">
      <c r="A54" s="48">
        <v>50</v>
      </c>
      <c r="B54" s="59" t="s">
        <v>127</v>
      </c>
      <c r="C54" s="22" t="s">
        <v>125</v>
      </c>
      <c r="D54" s="23" t="s">
        <v>128</v>
      </c>
      <c r="E54" s="59" t="s">
        <v>129</v>
      </c>
      <c r="F54" s="51">
        <v>13233</v>
      </c>
      <c r="G54" s="49">
        <f t="shared" si="0"/>
        <v>0</v>
      </c>
      <c r="H54" s="49">
        <f t="shared" si="1"/>
        <v>13233</v>
      </c>
      <c r="I54" s="50">
        <f t="shared" si="2"/>
        <v>0</v>
      </c>
      <c r="J54" s="52"/>
      <c r="K54" s="28"/>
      <c r="L54" s="47"/>
      <c r="M54" s="38" t="s">
        <v>126</v>
      </c>
      <c r="N54" s="24"/>
      <c r="O54" s="25"/>
      <c r="P54" s="26">
        <v>13233</v>
      </c>
      <c r="Q54" s="26"/>
      <c r="R54" s="26"/>
      <c r="S54" s="26"/>
      <c r="T54" s="26"/>
      <c r="U54" s="26"/>
      <c r="V54" s="26"/>
      <c r="W54" s="26"/>
      <c r="X54" s="26"/>
      <c r="Y54" s="26"/>
      <c r="Z54" s="26"/>
      <c r="AA54" s="26"/>
    </row>
    <row r="55" spans="1:27" s="39" customFormat="1" ht="258.75">
      <c r="A55" s="48">
        <v>51</v>
      </c>
      <c r="B55" s="59" t="s">
        <v>170</v>
      </c>
      <c r="C55" s="22" t="s">
        <v>167</v>
      </c>
      <c r="D55" s="23" t="s">
        <v>169</v>
      </c>
      <c r="E55" s="59" t="s">
        <v>168</v>
      </c>
      <c r="F55" s="51">
        <v>618429</v>
      </c>
      <c r="G55" s="49">
        <f t="shared" si="0"/>
        <v>74474</v>
      </c>
      <c r="H55" s="49">
        <f t="shared" si="1"/>
        <v>519162</v>
      </c>
      <c r="I55" s="50">
        <f t="shared" si="2"/>
        <v>99267</v>
      </c>
      <c r="J55" s="52">
        <v>1110731</v>
      </c>
      <c r="K55" s="28"/>
      <c r="L55" s="47"/>
      <c r="M55" s="38" t="s">
        <v>161</v>
      </c>
      <c r="N55" s="24"/>
      <c r="O55" s="25"/>
      <c r="P55" s="26"/>
      <c r="Q55" s="26">
        <v>294937</v>
      </c>
      <c r="R55" s="26">
        <v>75106</v>
      </c>
      <c r="S55" s="26">
        <v>74474</v>
      </c>
      <c r="T55" s="26">
        <v>74645</v>
      </c>
      <c r="U55" s="26"/>
      <c r="V55" s="26"/>
      <c r="W55" s="26"/>
      <c r="X55" s="26"/>
      <c r="Y55" s="26"/>
      <c r="Z55" s="26"/>
      <c r="AA55" s="26"/>
    </row>
    <row r="56" spans="1:27" s="39" customFormat="1" ht="129">
      <c r="A56" s="48">
        <v>52</v>
      </c>
      <c r="B56" s="59" t="s">
        <v>162</v>
      </c>
      <c r="C56" s="22" t="s">
        <v>158</v>
      </c>
      <c r="D56" s="23" t="s">
        <v>159</v>
      </c>
      <c r="E56" s="59" t="s">
        <v>160</v>
      </c>
      <c r="F56" s="51">
        <v>88223</v>
      </c>
      <c r="G56" s="49">
        <f t="shared" si="0"/>
        <v>18380</v>
      </c>
      <c r="H56" s="49">
        <f t="shared" si="1"/>
        <v>55140</v>
      </c>
      <c r="I56" s="50">
        <f t="shared" si="2"/>
        <v>33083</v>
      </c>
      <c r="J56" s="52">
        <v>1110630</v>
      </c>
      <c r="K56" s="28"/>
      <c r="L56" s="47"/>
      <c r="M56" s="38" t="s">
        <v>161</v>
      </c>
      <c r="N56" s="24"/>
      <c r="O56" s="25"/>
      <c r="P56" s="26"/>
      <c r="Q56" s="26">
        <v>11028</v>
      </c>
      <c r="R56" s="26">
        <v>11028</v>
      </c>
      <c r="S56" s="26">
        <v>18380</v>
      </c>
      <c r="T56" s="26">
        <v>14704</v>
      </c>
      <c r="U56" s="26"/>
      <c r="V56" s="26"/>
      <c r="W56" s="26"/>
      <c r="X56" s="26"/>
      <c r="Y56" s="26"/>
      <c r="Z56" s="26"/>
      <c r="AA56" s="26"/>
    </row>
    <row r="57" spans="1:39" ht="129">
      <c r="A57" s="48">
        <v>53</v>
      </c>
      <c r="B57" s="47" t="s">
        <v>279</v>
      </c>
      <c r="C57" s="48" t="s">
        <v>280</v>
      </c>
      <c r="D57" s="2" t="s">
        <v>277</v>
      </c>
      <c r="E57" s="47" t="s">
        <v>278</v>
      </c>
      <c r="F57" s="49">
        <v>10000</v>
      </c>
      <c r="G57" s="49">
        <f>S57</f>
        <v>0</v>
      </c>
      <c r="H57" s="49">
        <f t="shared" si="1"/>
        <v>0</v>
      </c>
      <c r="I57" s="50">
        <f>F57-H57</f>
        <v>10000</v>
      </c>
      <c r="J57" s="13"/>
      <c r="K57" s="27"/>
      <c r="L57" s="23"/>
      <c r="M57" s="38" t="s">
        <v>49</v>
      </c>
      <c r="N57" s="9"/>
      <c r="O57" s="20"/>
      <c r="P57" s="11"/>
      <c r="Q57" s="11"/>
      <c r="R57" s="11"/>
      <c r="S57" s="11"/>
      <c r="T57" s="11"/>
      <c r="U57" s="11"/>
      <c r="V57" s="11"/>
      <c r="W57" s="11"/>
      <c r="X57" s="11"/>
      <c r="Y57" s="11"/>
      <c r="Z57" s="11"/>
      <c r="AA57" s="11"/>
      <c r="AB57" s="44"/>
      <c r="AC57" s="44"/>
      <c r="AD57" s="44"/>
      <c r="AE57" s="44"/>
      <c r="AF57" s="44"/>
      <c r="AG57" s="44"/>
      <c r="AH57" s="44"/>
      <c r="AI57" s="44"/>
      <c r="AJ57" s="44"/>
      <c r="AK57" s="44"/>
      <c r="AL57" s="44"/>
      <c r="AM57" s="44"/>
    </row>
    <row r="58" spans="1:39" ht="64.5">
      <c r="A58" s="48">
        <v>54</v>
      </c>
      <c r="B58" s="47" t="s">
        <v>296</v>
      </c>
      <c r="C58" s="48" t="s">
        <v>293</v>
      </c>
      <c r="D58" s="2" t="s">
        <v>294</v>
      </c>
      <c r="E58" s="47" t="s">
        <v>295</v>
      </c>
      <c r="F58" s="49">
        <v>34717</v>
      </c>
      <c r="G58" s="49">
        <f>S58</f>
        <v>0</v>
      </c>
      <c r="H58" s="49">
        <f t="shared" si="1"/>
        <v>0</v>
      </c>
      <c r="I58" s="50">
        <f>F58-H58</f>
        <v>34717</v>
      </c>
      <c r="J58" s="13"/>
      <c r="K58" s="27"/>
      <c r="L58" s="23"/>
      <c r="M58" s="38" t="s">
        <v>126</v>
      </c>
      <c r="N58" s="9"/>
      <c r="O58" s="20"/>
      <c r="P58" s="11"/>
      <c r="Q58" s="11"/>
      <c r="R58" s="11"/>
      <c r="S58" s="11"/>
      <c r="T58" s="11"/>
      <c r="U58" s="11"/>
      <c r="V58" s="11"/>
      <c r="W58" s="11"/>
      <c r="X58" s="11"/>
      <c r="Y58" s="11"/>
      <c r="Z58" s="11"/>
      <c r="AA58" s="11"/>
      <c r="AB58" s="44"/>
      <c r="AC58" s="44"/>
      <c r="AD58" s="44"/>
      <c r="AE58" s="44"/>
      <c r="AF58" s="44"/>
      <c r="AG58" s="44"/>
      <c r="AH58" s="44"/>
      <c r="AI58" s="44"/>
      <c r="AJ58" s="44"/>
      <c r="AK58" s="44"/>
      <c r="AL58" s="44"/>
      <c r="AM58" s="44"/>
    </row>
    <row r="59" spans="1:39" ht="81">
      <c r="A59" s="48">
        <v>55</v>
      </c>
      <c r="B59" s="47" t="s">
        <v>304</v>
      </c>
      <c r="C59" s="48" t="s">
        <v>301</v>
      </c>
      <c r="D59" s="2" t="s">
        <v>302</v>
      </c>
      <c r="E59" s="47" t="s">
        <v>303</v>
      </c>
      <c r="F59" s="49">
        <v>1100</v>
      </c>
      <c r="G59" s="49">
        <f>S59</f>
        <v>0</v>
      </c>
      <c r="H59" s="49">
        <f>SUM(P59:T59)</f>
        <v>0</v>
      </c>
      <c r="I59" s="50">
        <f>F59-H59</f>
        <v>1100</v>
      </c>
      <c r="J59" s="13"/>
      <c r="K59" s="27"/>
      <c r="L59" s="23"/>
      <c r="M59" s="38" t="s">
        <v>126</v>
      </c>
      <c r="N59" s="9"/>
      <c r="O59" s="20"/>
      <c r="P59" s="11"/>
      <c r="Q59" s="11"/>
      <c r="R59" s="11"/>
      <c r="S59" s="11"/>
      <c r="T59" s="11"/>
      <c r="U59" s="11"/>
      <c r="V59" s="11"/>
      <c r="W59" s="11"/>
      <c r="X59" s="11"/>
      <c r="Y59" s="11"/>
      <c r="Z59" s="11"/>
      <c r="AA59" s="11"/>
      <c r="AB59" s="44"/>
      <c r="AC59" s="44"/>
      <c r="AD59" s="44"/>
      <c r="AE59" s="44"/>
      <c r="AF59" s="44"/>
      <c r="AG59" s="44"/>
      <c r="AH59" s="44"/>
      <c r="AI59" s="44"/>
      <c r="AJ59" s="44"/>
      <c r="AK59" s="44"/>
      <c r="AL59" s="44"/>
      <c r="AM59" s="44"/>
    </row>
    <row r="60" spans="1:27" s="39" customFormat="1" ht="64.5">
      <c r="A60" s="48">
        <v>56</v>
      </c>
      <c r="B60" s="59" t="s">
        <v>153</v>
      </c>
      <c r="C60" s="22" t="s">
        <v>149</v>
      </c>
      <c r="D60" s="23" t="s">
        <v>150</v>
      </c>
      <c r="E60" s="59" t="s">
        <v>152</v>
      </c>
      <c r="F60" s="51">
        <v>34374</v>
      </c>
      <c r="G60" s="49">
        <f t="shared" si="0"/>
        <v>0</v>
      </c>
      <c r="H60" s="49">
        <f t="shared" si="1"/>
        <v>6600</v>
      </c>
      <c r="I60" s="50">
        <f t="shared" si="2"/>
        <v>27774</v>
      </c>
      <c r="J60" s="52"/>
      <c r="K60" s="28"/>
      <c r="L60" s="47"/>
      <c r="M60" s="38" t="s">
        <v>151</v>
      </c>
      <c r="N60" s="24"/>
      <c r="O60" s="25"/>
      <c r="P60" s="26"/>
      <c r="Q60" s="26">
        <v>1800</v>
      </c>
      <c r="R60" s="26"/>
      <c r="S60" s="26"/>
      <c r="T60" s="26">
        <v>4800</v>
      </c>
      <c r="U60" s="26"/>
      <c r="V60" s="26"/>
      <c r="W60" s="26"/>
      <c r="X60" s="26"/>
      <c r="Y60" s="26"/>
      <c r="Z60" s="26"/>
      <c r="AA60" s="26"/>
    </row>
    <row r="61" spans="1:27" s="39" customFormat="1" ht="145.5">
      <c r="A61" s="48">
        <v>57</v>
      </c>
      <c r="B61" s="59" t="s">
        <v>261</v>
      </c>
      <c r="C61" s="22" t="s">
        <v>258</v>
      </c>
      <c r="D61" s="23" t="s">
        <v>259</v>
      </c>
      <c r="E61" s="59" t="s">
        <v>260</v>
      </c>
      <c r="F61" s="51">
        <v>48300</v>
      </c>
      <c r="G61" s="49">
        <f t="shared" si="0"/>
        <v>13042</v>
      </c>
      <c r="H61" s="49">
        <f t="shared" si="1"/>
        <v>40434</v>
      </c>
      <c r="I61" s="50">
        <f t="shared" si="2"/>
        <v>7866</v>
      </c>
      <c r="J61" s="52">
        <v>1110630</v>
      </c>
      <c r="K61" s="28"/>
      <c r="L61" s="47"/>
      <c r="M61" s="38" t="s">
        <v>151</v>
      </c>
      <c r="N61" s="24"/>
      <c r="O61" s="25"/>
      <c r="P61" s="26"/>
      <c r="Q61" s="26"/>
      <c r="R61" s="26"/>
      <c r="S61" s="26">
        <v>13042</v>
      </c>
      <c r="T61" s="26">
        <v>27392</v>
      </c>
      <c r="U61" s="26"/>
      <c r="V61" s="26"/>
      <c r="W61" s="26"/>
      <c r="X61" s="26"/>
      <c r="Y61" s="26"/>
      <c r="Z61" s="26"/>
      <c r="AA61" s="26"/>
    </row>
    <row r="62" spans="1:27" s="39" customFormat="1" ht="145.5">
      <c r="A62" s="48">
        <v>58</v>
      </c>
      <c r="B62" s="59" t="s">
        <v>250</v>
      </c>
      <c r="C62" s="22" t="s">
        <v>246</v>
      </c>
      <c r="D62" s="23" t="s">
        <v>247</v>
      </c>
      <c r="E62" s="59" t="s">
        <v>248</v>
      </c>
      <c r="F62" s="51">
        <v>1050000</v>
      </c>
      <c r="G62" s="49">
        <f t="shared" si="0"/>
        <v>636933</v>
      </c>
      <c r="H62" s="49">
        <f t="shared" si="1"/>
        <v>682424</v>
      </c>
      <c r="I62" s="50">
        <f t="shared" si="2"/>
        <v>367576</v>
      </c>
      <c r="J62" s="52">
        <v>1110731</v>
      </c>
      <c r="K62" s="28"/>
      <c r="L62" s="47"/>
      <c r="M62" s="38" t="s">
        <v>249</v>
      </c>
      <c r="N62" s="24"/>
      <c r="O62" s="25"/>
      <c r="P62" s="26"/>
      <c r="Q62" s="26"/>
      <c r="R62" s="26"/>
      <c r="S62" s="26">
        <v>636933</v>
      </c>
      <c r="T62" s="26">
        <v>45491</v>
      </c>
      <c r="U62" s="26"/>
      <c r="V62" s="26"/>
      <c r="W62" s="26"/>
      <c r="X62" s="26"/>
      <c r="Y62" s="26"/>
      <c r="Z62" s="26"/>
      <c r="AA62" s="26"/>
    </row>
    <row r="63" spans="1:27" s="39" customFormat="1" ht="64.5">
      <c r="A63" s="48">
        <v>59</v>
      </c>
      <c r="B63" s="59" t="s">
        <v>289</v>
      </c>
      <c r="C63" s="22" t="s">
        <v>246</v>
      </c>
      <c r="D63" s="23" t="s">
        <v>287</v>
      </c>
      <c r="E63" s="59" t="s">
        <v>288</v>
      </c>
      <c r="F63" s="51">
        <v>8000</v>
      </c>
      <c r="G63" s="49">
        <f>S63</f>
        <v>0</v>
      </c>
      <c r="H63" s="49">
        <f t="shared" si="1"/>
        <v>0</v>
      </c>
      <c r="I63" s="50">
        <f>F63-H63</f>
        <v>8000</v>
      </c>
      <c r="J63" s="52">
        <v>11106</v>
      </c>
      <c r="K63" s="28"/>
      <c r="L63" s="47"/>
      <c r="M63" s="38" t="s">
        <v>249</v>
      </c>
      <c r="N63" s="24"/>
      <c r="O63" s="25"/>
      <c r="P63" s="26"/>
      <c r="Q63" s="26"/>
      <c r="R63" s="26"/>
      <c r="S63" s="26"/>
      <c r="T63" s="26"/>
      <c r="U63" s="26"/>
      <c r="V63" s="26"/>
      <c r="W63" s="26"/>
      <c r="X63" s="26"/>
      <c r="Y63" s="26"/>
      <c r="Z63" s="26"/>
      <c r="AA63" s="26"/>
    </row>
    <row r="64" spans="1:27" s="36" customFormat="1" ht="24.75" customHeight="1">
      <c r="A64" s="14"/>
      <c r="B64" s="15" t="s">
        <v>1</v>
      </c>
      <c r="C64" s="16"/>
      <c r="D64" s="17"/>
      <c r="E64" s="17"/>
      <c r="F64" s="18">
        <f>SUM(F5:F63)</f>
        <v>9705164</v>
      </c>
      <c r="G64" s="18">
        <f>SUM(G5:G63)</f>
        <v>1496731</v>
      </c>
      <c r="H64" s="18">
        <f>SUM(H5:H63)</f>
        <v>6376439</v>
      </c>
      <c r="I64" s="18">
        <f>SUM(I5:I63)</f>
        <v>3328725</v>
      </c>
      <c r="J64" s="19"/>
      <c r="K64" s="29"/>
      <c r="L64" s="40"/>
      <c r="M64" s="46"/>
      <c r="N64" s="32"/>
      <c r="O64" s="21"/>
      <c r="P64" s="12"/>
      <c r="Q64" s="12"/>
      <c r="R64" s="12"/>
      <c r="S64" s="12"/>
      <c r="T64" s="12"/>
      <c r="U64" s="12"/>
      <c r="V64" s="12"/>
      <c r="W64" s="12"/>
      <c r="X64" s="12"/>
      <c r="Y64" s="12"/>
      <c r="Z64" s="12"/>
      <c r="AA64" s="12"/>
    </row>
    <row r="65" spans="1:10" ht="6" customHeight="1">
      <c r="A65" s="3"/>
      <c r="B65" s="4"/>
      <c r="C65" s="5"/>
      <c r="D65" s="41"/>
      <c r="E65" s="4"/>
      <c r="F65" s="4"/>
      <c r="G65" s="4"/>
      <c r="H65" s="4"/>
      <c r="I65" s="4"/>
      <c r="J65" s="5"/>
    </row>
    <row r="66" spans="1:7" ht="15.75" hidden="1">
      <c r="A66" s="68" t="s">
        <v>50</v>
      </c>
      <c r="B66" s="68"/>
      <c r="C66" s="68"/>
      <c r="D66" s="68"/>
      <c r="E66" s="68"/>
      <c r="F66" s="68"/>
      <c r="G66" s="68"/>
    </row>
    <row r="67" spans="1:7" ht="15.75" hidden="1">
      <c r="A67" s="69" t="s">
        <v>51</v>
      </c>
      <c r="B67" s="69"/>
      <c r="C67" s="69"/>
      <c r="D67" s="69"/>
      <c r="E67" s="69"/>
      <c r="F67" s="69"/>
      <c r="G67" s="69"/>
    </row>
    <row r="68" spans="1:7" ht="15.75" hidden="1">
      <c r="A68" s="61" t="s">
        <v>52</v>
      </c>
      <c r="B68" s="61"/>
      <c r="C68" s="61"/>
      <c r="D68" s="61"/>
      <c r="E68" s="61"/>
      <c r="F68" s="61"/>
      <c r="G68" s="61"/>
    </row>
    <row r="69" spans="1:27" s="6" customFormat="1" ht="15.75" hidden="1">
      <c r="A69" s="61" t="s">
        <v>53</v>
      </c>
      <c r="B69" s="61"/>
      <c r="C69" s="61"/>
      <c r="D69" s="61"/>
      <c r="E69" s="61"/>
      <c r="F69" s="61"/>
      <c r="G69" s="61"/>
      <c r="J69" s="8"/>
      <c r="K69" s="30"/>
      <c r="L69" s="37"/>
      <c r="M69" s="42"/>
      <c r="N69" s="42"/>
      <c r="O69" s="43"/>
      <c r="P69" s="44"/>
      <c r="Q69" s="44"/>
      <c r="R69" s="44"/>
      <c r="S69" s="44"/>
      <c r="T69" s="44"/>
      <c r="U69" s="44"/>
      <c r="V69" s="44"/>
      <c r="W69" s="44"/>
      <c r="X69" s="44"/>
      <c r="Y69" s="44"/>
      <c r="Z69" s="44"/>
      <c r="AA69" s="44"/>
    </row>
    <row r="70" spans="1:27" s="6" customFormat="1" ht="19.5">
      <c r="A70" s="64" t="s">
        <v>54</v>
      </c>
      <c r="B70" s="64"/>
      <c r="C70" s="64"/>
      <c r="D70" s="7"/>
      <c r="E70" s="65" t="s">
        <v>55</v>
      </c>
      <c r="F70" s="65"/>
      <c r="G70" s="65"/>
      <c r="J70" s="8"/>
      <c r="K70" s="30"/>
      <c r="L70" s="37"/>
      <c r="M70" s="42"/>
      <c r="N70" s="42"/>
      <c r="O70" s="43"/>
      <c r="P70" s="44"/>
      <c r="Q70" s="44"/>
      <c r="R70" s="44"/>
      <c r="S70" s="44"/>
      <c r="T70" s="44"/>
      <c r="U70" s="44"/>
      <c r="V70" s="44"/>
      <c r="W70" s="44"/>
      <c r="X70" s="44"/>
      <c r="Y70" s="44"/>
      <c r="Z70" s="44"/>
      <c r="AA70" s="44"/>
    </row>
  </sheetData>
  <sheetProtection/>
  <autoFilter ref="A4:AA64"/>
  <mergeCells count="23">
    <mergeCell ref="A1:L1"/>
    <mergeCell ref="A2:L2"/>
    <mergeCell ref="A3:A4"/>
    <mergeCell ref="B3:B4"/>
    <mergeCell ref="C3:C4"/>
    <mergeCell ref="D3:D4"/>
    <mergeCell ref="E3:E4"/>
    <mergeCell ref="P3:AA3"/>
    <mergeCell ref="A66:G66"/>
    <mergeCell ref="A67:G67"/>
    <mergeCell ref="L3:L4"/>
    <mergeCell ref="M3:M4"/>
    <mergeCell ref="N3:N4"/>
    <mergeCell ref="O3:O4"/>
    <mergeCell ref="A68:G68"/>
    <mergeCell ref="A69:G69"/>
    <mergeCell ref="A70:C70"/>
    <mergeCell ref="E70:G70"/>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M62"/>
  <sheetViews>
    <sheetView view="pageBreakPreview" zoomScaleSheetLayoutView="100" zoomScalePageLayoutView="0" workbookViewId="0" topLeftCell="A1">
      <pane xSplit="3" ySplit="4" topLeftCell="D54" activePane="bottomRight" state="frozen"/>
      <selection pane="topLeft" activeCell="A1" sqref="A1"/>
      <selection pane="topRight" activeCell="D1" sqref="D1"/>
      <selection pane="bottomLeft" activeCell="A5" sqref="A5"/>
      <selection pane="bottomRight" activeCell="D57" sqref="D5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1" width="9.00390625" style="37" customWidth="1"/>
    <col min="32" max="32" width="9.375" style="37" bestFit="1" customWidth="1"/>
    <col min="33"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214</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2" t="s">
        <v>3</v>
      </c>
      <c r="C3" s="62" t="s">
        <v>30</v>
      </c>
      <c r="D3" s="62" t="s">
        <v>4</v>
      </c>
      <c r="E3" s="62" t="s">
        <v>5</v>
      </c>
      <c r="F3" s="62" t="s">
        <v>6</v>
      </c>
      <c r="G3" s="62" t="s">
        <v>0</v>
      </c>
      <c r="H3" s="62"/>
      <c r="I3" s="62" t="s">
        <v>7</v>
      </c>
      <c r="J3" s="62" t="s">
        <v>11</v>
      </c>
      <c r="K3" s="63" t="s">
        <v>12</v>
      </c>
      <c r="L3" s="62" t="s">
        <v>8</v>
      </c>
      <c r="M3" s="70" t="s">
        <v>13</v>
      </c>
      <c r="N3" s="62" t="s">
        <v>28</v>
      </c>
      <c r="O3" s="62" t="s">
        <v>25</v>
      </c>
      <c r="P3" s="62" t="s">
        <v>26</v>
      </c>
      <c r="Q3" s="62"/>
      <c r="R3" s="62"/>
      <c r="S3" s="62"/>
      <c r="T3" s="62"/>
      <c r="U3" s="62"/>
      <c r="V3" s="62"/>
      <c r="W3" s="62"/>
      <c r="X3" s="62"/>
      <c r="Y3" s="62"/>
      <c r="Z3" s="62"/>
      <c r="AA3" s="62"/>
    </row>
    <row r="4" spans="1:39" s="36" customFormat="1" ht="32.25">
      <c r="A4" s="74"/>
      <c r="B4" s="62"/>
      <c r="C4" s="62"/>
      <c r="D4" s="62"/>
      <c r="E4" s="62"/>
      <c r="F4" s="62"/>
      <c r="G4" s="1" t="s">
        <v>9</v>
      </c>
      <c r="H4" s="1" t="s">
        <v>10</v>
      </c>
      <c r="I4" s="62"/>
      <c r="J4" s="62"/>
      <c r="K4" s="63"/>
      <c r="L4" s="62"/>
      <c r="M4" s="70"/>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S5</f>
        <v>0</v>
      </c>
      <c r="H5" s="49">
        <f>SUM(P5:S5)</f>
        <v>18980</v>
      </c>
      <c r="I5" s="50">
        <f>F5-H5</f>
        <v>90364</v>
      </c>
      <c r="J5" s="52">
        <v>11101</v>
      </c>
      <c r="K5" s="27"/>
      <c r="L5" s="47"/>
      <c r="M5" s="45" t="s">
        <v>44</v>
      </c>
      <c r="N5" s="31"/>
      <c r="O5" s="20"/>
      <c r="P5" s="11">
        <v>18380</v>
      </c>
      <c r="Q5" s="11">
        <v>600</v>
      </c>
      <c r="R5" s="11"/>
      <c r="S5" s="11"/>
      <c r="T5" s="11"/>
      <c r="U5" s="11"/>
      <c r="V5" s="11"/>
      <c r="W5" s="11"/>
      <c r="X5" s="11"/>
      <c r="Y5" s="11"/>
      <c r="Z5" s="11"/>
      <c r="AA5" s="11"/>
    </row>
    <row r="6" spans="1:27" ht="81">
      <c r="A6" s="48">
        <v>2</v>
      </c>
      <c r="B6" s="47" t="s">
        <v>185</v>
      </c>
      <c r="C6" s="48" t="s">
        <v>61</v>
      </c>
      <c r="D6" s="2" t="s">
        <v>184</v>
      </c>
      <c r="E6" s="47" t="s">
        <v>183</v>
      </c>
      <c r="F6" s="49">
        <v>39880</v>
      </c>
      <c r="G6" s="49">
        <f aca="true" t="shared" si="0" ref="G6:G55">S6</f>
        <v>0</v>
      </c>
      <c r="H6" s="49">
        <f aca="true" t="shared" si="1" ref="H6:H55">SUM(P6:S6)</f>
        <v>33084</v>
      </c>
      <c r="I6" s="50">
        <f aca="true" t="shared" si="2" ref="I6:I55">F6-H6</f>
        <v>6796</v>
      </c>
      <c r="J6" s="52">
        <v>1110630</v>
      </c>
      <c r="K6" s="27"/>
      <c r="L6" s="47"/>
      <c r="M6" s="45" t="s">
        <v>44</v>
      </c>
      <c r="N6" s="31"/>
      <c r="O6" s="20"/>
      <c r="P6" s="11"/>
      <c r="Q6" s="11"/>
      <c r="R6" s="11">
        <v>33084</v>
      </c>
      <c r="S6" s="11"/>
      <c r="T6" s="11"/>
      <c r="U6" s="11"/>
      <c r="V6" s="11"/>
      <c r="W6" s="11"/>
      <c r="X6" s="11"/>
      <c r="Y6" s="11"/>
      <c r="Z6" s="11"/>
      <c r="AA6" s="11"/>
    </row>
    <row r="7" spans="1:27" ht="81">
      <c r="A7" s="48">
        <v>3</v>
      </c>
      <c r="B7" s="47" t="s">
        <v>60</v>
      </c>
      <c r="C7" s="48" t="s">
        <v>58</v>
      </c>
      <c r="D7" s="2" t="s">
        <v>112</v>
      </c>
      <c r="E7" s="47" t="s">
        <v>113</v>
      </c>
      <c r="F7" s="49">
        <v>255706</v>
      </c>
      <c r="G7" s="49">
        <f t="shared" si="0"/>
        <v>83180</v>
      </c>
      <c r="H7" s="49">
        <f t="shared" si="1"/>
        <v>255706</v>
      </c>
      <c r="I7" s="50">
        <f t="shared" si="2"/>
        <v>0</v>
      </c>
      <c r="J7" s="53" t="s">
        <v>59</v>
      </c>
      <c r="K7" s="27"/>
      <c r="L7" s="47"/>
      <c r="M7" s="45" t="s">
        <v>46</v>
      </c>
      <c r="N7" s="31"/>
      <c r="O7" s="20"/>
      <c r="P7" s="11">
        <v>94432</v>
      </c>
      <c r="Q7" s="11"/>
      <c r="R7" s="11">
        <v>78094</v>
      </c>
      <c r="S7" s="11">
        <v>83180</v>
      </c>
      <c r="T7" s="11"/>
      <c r="U7" s="11"/>
      <c r="V7" s="11"/>
      <c r="W7" s="11"/>
      <c r="X7" s="11"/>
      <c r="Y7" s="11"/>
      <c r="Z7" s="11"/>
      <c r="AA7" s="11"/>
    </row>
    <row r="8" spans="1:27" ht="81">
      <c r="A8" s="48">
        <v>4</v>
      </c>
      <c r="B8" s="47" t="s">
        <v>256</v>
      </c>
      <c r="C8" s="48" t="s">
        <v>58</v>
      </c>
      <c r="D8" s="2" t="s">
        <v>254</v>
      </c>
      <c r="E8" s="47" t="s">
        <v>255</v>
      </c>
      <c r="F8" s="49">
        <v>476217</v>
      </c>
      <c r="G8" s="49">
        <f t="shared" si="0"/>
        <v>36085</v>
      </c>
      <c r="H8" s="49">
        <f t="shared" si="1"/>
        <v>36085</v>
      </c>
      <c r="I8" s="50">
        <f t="shared" si="2"/>
        <v>440132</v>
      </c>
      <c r="J8" s="53" t="s">
        <v>59</v>
      </c>
      <c r="K8" s="27"/>
      <c r="L8" s="47"/>
      <c r="M8" s="45" t="s">
        <v>46</v>
      </c>
      <c r="N8" s="31"/>
      <c r="O8" s="20"/>
      <c r="P8" s="11"/>
      <c r="Q8" s="11"/>
      <c r="R8" s="11"/>
      <c r="S8" s="11">
        <f>119265-83180</f>
        <v>36085</v>
      </c>
      <c r="T8" s="11"/>
      <c r="U8" s="11"/>
      <c r="V8" s="11"/>
      <c r="W8" s="11"/>
      <c r="X8" s="11"/>
      <c r="Y8" s="11"/>
      <c r="Z8" s="11"/>
      <c r="AA8" s="11"/>
    </row>
    <row r="9" spans="1:27" ht="48">
      <c r="A9" s="48">
        <v>5</v>
      </c>
      <c r="B9" s="47"/>
      <c r="C9" s="48" t="s">
        <v>114</v>
      </c>
      <c r="D9" s="2" t="s">
        <v>257</v>
      </c>
      <c r="E9" s="47"/>
      <c r="F9" s="49">
        <v>9269</v>
      </c>
      <c r="G9" s="49">
        <f t="shared" si="0"/>
        <v>0</v>
      </c>
      <c r="H9" s="49">
        <f t="shared" si="1"/>
        <v>0</v>
      </c>
      <c r="I9" s="50">
        <f t="shared" si="2"/>
        <v>9269</v>
      </c>
      <c r="J9" s="53"/>
      <c r="K9" s="27"/>
      <c r="L9" s="47"/>
      <c r="M9" s="45" t="s">
        <v>57</v>
      </c>
      <c r="N9" s="31"/>
      <c r="O9" s="20"/>
      <c r="P9" s="11"/>
      <c r="Q9" s="11"/>
      <c r="R9" s="11"/>
      <c r="S9" s="11"/>
      <c r="T9" s="11"/>
      <c r="U9" s="11"/>
      <c r="V9" s="11"/>
      <c r="W9" s="11"/>
      <c r="X9" s="11"/>
      <c r="Y9" s="11"/>
      <c r="Z9" s="11"/>
      <c r="AA9" s="11"/>
    </row>
    <row r="10" spans="1:27" ht="307.5">
      <c r="A10" s="48">
        <v>6</v>
      </c>
      <c r="B10" s="47" t="s">
        <v>69</v>
      </c>
      <c r="C10" s="48" t="s">
        <v>66</v>
      </c>
      <c r="D10" s="2" t="s">
        <v>67</v>
      </c>
      <c r="E10" s="47" t="s">
        <v>68</v>
      </c>
      <c r="F10" s="49">
        <v>233415</v>
      </c>
      <c r="G10" s="49">
        <f t="shared" si="0"/>
        <v>51372</v>
      </c>
      <c r="H10" s="49">
        <f t="shared" si="1"/>
        <v>65431</v>
      </c>
      <c r="I10" s="50">
        <f t="shared" si="2"/>
        <v>167984</v>
      </c>
      <c r="J10" s="54">
        <v>1110731</v>
      </c>
      <c r="K10" s="27"/>
      <c r="L10" s="47"/>
      <c r="M10" s="45" t="s">
        <v>45</v>
      </c>
      <c r="N10" s="31"/>
      <c r="O10" s="20"/>
      <c r="P10" s="11">
        <v>7443</v>
      </c>
      <c r="Q10" s="11">
        <v>6616</v>
      </c>
      <c r="R10" s="11"/>
      <c r="S10" s="11">
        <v>51372</v>
      </c>
      <c r="T10" s="11"/>
      <c r="U10" s="11"/>
      <c r="V10" s="11"/>
      <c r="W10" s="11"/>
      <c r="X10" s="11"/>
      <c r="Y10" s="11"/>
      <c r="Z10" s="11"/>
      <c r="AA10" s="11"/>
    </row>
    <row r="11" spans="1:27" ht="356.25">
      <c r="A11" s="48">
        <v>7</v>
      </c>
      <c r="B11" s="47" t="s">
        <v>73</v>
      </c>
      <c r="C11" s="48" t="s">
        <v>70</v>
      </c>
      <c r="D11" s="2" t="s">
        <v>71</v>
      </c>
      <c r="E11" s="47" t="s">
        <v>72</v>
      </c>
      <c r="F11" s="49">
        <v>10000</v>
      </c>
      <c r="G11" s="49">
        <f t="shared" si="0"/>
        <v>0</v>
      </c>
      <c r="H11" s="49">
        <f t="shared" si="1"/>
        <v>0</v>
      </c>
      <c r="I11" s="50">
        <f t="shared" si="2"/>
        <v>10000</v>
      </c>
      <c r="J11" s="53"/>
      <c r="K11" s="27"/>
      <c r="L11" s="47"/>
      <c r="M11" s="45" t="s">
        <v>46</v>
      </c>
      <c r="N11" s="31"/>
      <c r="O11" s="20"/>
      <c r="P11" s="11"/>
      <c r="Q11" s="11"/>
      <c r="R11" s="11"/>
      <c r="S11" s="11"/>
      <c r="T11" s="11"/>
      <c r="U11" s="11"/>
      <c r="V11" s="11"/>
      <c r="W11" s="11"/>
      <c r="X11" s="11"/>
      <c r="Y11" s="11"/>
      <c r="Z11" s="11"/>
      <c r="AA11" s="11"/>
    </row>
    <row r="12" spans="1:27" ht="145.5">
      <c r="A12" s="48">
        <v>8</v>
      </c>
      <c r="B12" s="23" t="s">
        <v>104</v>
      </c>
      <c r="C12" s="48" t="s">
        <v>101</v>
      </c>
      <c r="D12" s="2" t="s">
        <v>102</v>
      </c>
      <c r="E12" s="23" t="s">
        <v>103</v>
      </c>
      <c r="F12" s="49">
        <v>2907</v>
      </c>
      <c r="G12" s="49">
        <f t="shared" si="0"/>
        <v>0</v>
      </c>
      <c r="H12" s="49">
        <f t="shared" si="1"/>
        <v>2907</v>
      </c>
      <c r="I12" s="50">
        <f t="shared" si="2"/>
        <v>0</v>
      </c>
      <c r="J12" s="54">
        <v>1100731</v>
      </c>
      <c r="K12" s="27"/>
      <c r="L12" s="47"/>
      <c r="M12" s="45" t="s">
        <v>46</v>
      </c>
      <c r="N12" s="31"/>
      <c r="O12" s="20"/>
      <c r="P12" s="11">
        <v>2907</v>
      </c>
      <c r="Q12" s="11"/>
      <c r="R12" s="11"/>
      <c r="S12" s="11"/>
      <c r="T12" s="11"/>
      <c r="U12" s="11"/>
      <c r="V12" s="11"/>
      <c r="W12" s="11"/>
      <c r="X12" s="11"/>
      <c r="Y12" s="11"/>
      <c r="Z12" s="11"/>
      <c r="AA12" s="11"/>
    </row>
    <row r="13" spans="1:27" ht="96.75">
      <c r="A13" s="48">
        <v>9</v>
      </c>
      <c r="B13" s="23" t="s">
        <v>241</v>
      </c>
      <c r="C13" s="48" t="s">
        <v>101</v>
      </c>
      <c r="D13" s="2" t="s">
        <v>239</v>
      </c>
      <c r="E13" s="23" t="s">
        <v>240</v>
      </c>
      <c r="F13" s="49">
        <v>142992</v>
      </c>
      <c r="G13" s="49">
        <f t="shared" si="0"/>
        <v>88308</v>
      </c>
      <c r="H13" s="49">
        <f t="shared" si="1"/>
        <v>88308</v>
      </c>
      <c r="I13" s="50">
        <f t="shared" si="2"/>
        <v>54684</v>
      </c>
      <c r="J13" s="54">
        <v>1110731</v>
      </c>
      <c r="K13" s="27"/>
      <c r="L13" s="47"/>
      <c r="M13" s="45" t="s">
        <v>46</v>
      </c>
      <c r="N13" s="31"/>
      <c r="O13" s="20"/>
      <c r="P13" s="11"/>
      <c r="Q13" s="11"/>
      <c r="R13" s="11"/>
      <c r="S13" s="11">
        <v>88308</v>
      </c>
      <c r="T13" s="11"/>
      <c r="U13" s="11"/>
      <c r="V13" s="11"/>
      <c r="W13" s="11"/>
      <c r="X13" s="11"/>
      <c r="Y13" s="11"/>
      <c r="Z13" s="11"/>
      <c r="AA13" s="11"/>
    </row>
    <row r="14" spans="1:27" ht="210">
      <c r="A14" s="48">
        <v>10</v>
      </c>
      <c r="B14" s="47" t="s">
        <v>96</v>
      </c>
      <c r="C14" s="48" t="s">
        <v>93</v>
      </c>
      <c r="D14" s="2" t="s">
        <v>94</v>
      </c>
      <c r="E14" s="47" t="s">
        <v>95</v>
      </c>
      <c r="F14" s="49">
        <v>33083</v>
      </c>
      <c r="G14" s="49">
        <f t="shared" si="0"/>
        <v>13233</v>
      </c>
      <c r="H14" s="49">
        <f t="shared" si="1"/>
        <v>33083</v>
      </c>
      <c r="I14" s="50">
        <f t="shared" si="2"/>
        <v>0</v>
      </c>
      <c r="J14" s="54">
        <v>1110731</v>
      </c>
      <c r="K14" s="27"/>
      <c r="L14" s="47"/>
      <c r="M14" s="45" t="s">
        <v>46</v>
      </c>
      <c r="N14" s="31"/>
      <c r="O14" s="20"/>
      <c r="P14" s="11">
        <v>9925</v>
      </c>
      <c r="Q14" s="11"/>
      <c r="R14" s="11">
        <v>9925</v>
      </c>
      <c r="S14" s="11">
        <v>13233</v>
      </c>
      <c r="T14" s="11"/>
      <c r="U14" s="11"/>
      <c r="V14" s="11"/>
      <c r="W14" s="11"/>
      <c r="X14" s="11"/>
      <c r="Y14" s="11"/>
      <c r="Z14" s="11"/>
      <c r="AA14" s="11"/>
    </row>
    <row r="15" spans="1:27" ht="145.5">
      <c r="A15" s="48">
        <v>11</v>
      </c>
      <c r="B15" s="47" t="s">
        <v>85</v>
      </c>
      <c r="C15" s="48" t="s">
        <v>82</v>
      </c>
      <c r="D15" s="2" t="s">
        <v>83</v>
      </c>
      <c r="E15" s="47" t="s">
        <v>84</v>
      </c>
      <c r="F15" s="49">
        <v>37612</v>
      </c>
      <c r="G15" s="49">
        <f t="shared" si="0"/>
        <v>0</v>
      </c>
      <c r="H15" s="49">
        <f t="shared" si="1"/>
        <v>0</v>
      </c>
      <c r="I15" s="50">
        <f t="shared" si="2"/>
        <v>37612</v>
      </c>
      <c r="J15" s="54">
        <v>1110731</v>
      </c>
      <c r="K15" s="27"/>
      <c r="L15" s="47"/>
      <c r="M15" s="45" t="s">
        <v>47</v>
      </c>
      <c r="N15" s="31"/>
      <c r="O15" s="20"/>
      <c r="P15" s="11"/>
      <c r="Q15" s="11"/>
      <c r="R15" s="11"/>
      <c r="S15" s="11"/>
      <c r="T15" s="11"/>
      <c r="U15" s="11"/>
      <c r="V15" s="11"/>
      <c r="W15" s="11"/>
      <c r="X15" s="11"/>
      <c r="Y15" s="11"/>
      <c r="Z15" s="11"/>
      <c r="AA15" s="11"/>
    </row>
    <row r="16" spans="1:27" ht="177.75">
      <c r="A16" s="48">
        <v>12</v>
      </c>
      <c r="B16" s="47" t="s">
        <v>132</v>
      </c>
      <c r="C16" s="48" t="s">
        <v>130</v>
      </c>
      <c r="D16" s="2" t="s">
        <v>131</v>
      </c>
      <c r="E16" s="47" t="s">
        <v>133</v>
      </c>
      <c r="F16" s="49">
        <f>65000+195950</f>
        <v>260950</v>
      </c>
      <c r="G16" s="49">
        <f t="shared" si="0"/>
        <v>9253</v>
      </c>
      <c r="H16" s="49">
        <f t="shared" si="1"/>
        <v>254532</v>
      </c>
      <c r="I16" s="50">
        <f t="shared" si="2"/>
        <v>6418</v>
      </c>
      <c r="J16" s="54">
        <v>1110731</v>
      </c>
      <c r="K16" s="27"/>
      <c r="L16" s="47"/>
      <c r="M16" s="45" t="s">
        <v>46</v>
      </c>
      <c r="N16" s="31"/>
      <c r="O16" s="20"/>
      <c r="P16" s="11">
        <v>236026</v>
      </c>
      <c r="Q16" s="11"/>
      <c r="R16" s="11">
        <v>9253</v>
      </c>
      <c r="S16" s="11">
        <v>9253</v>
      </c>
      <c r="T16" s="11"/>
      <c r="U16" s="11"/>
      <c r="V16" s="11"/>
      <c r="W16" s="11"/>
      <c r="X16" s="11"/>
      <c r="Y16" s="11"/>
      <c r="Z16" s="11"/>
      <c r="AA16" s="11"/>
    </row>
    <row r="17" spans="1:27" ht="258.75">
      <c r="A17" s="48">
        <v>13</v>
      </c>
      <c r="B17" s="47" t="s">
        <v>65</v>
      </c>
      <c r="C17" s="48" t="s">
        <v>62</v>
      </c>
      <c r="D17" s="2" t="s">
        <v>63</v>
      </c>
      <c r="E17" s="47" t="s">
        <v>64</v>
      </c>
      <c r="F17" s="49">
        <v>18829</v>
      </c>
      <c r="G17" s="49">
        <f t="shared" si="0"/>
        <v>1916</v>
      </c>
      <c r="H17" s="49">
        <f t="shared" si="1"/>
        <v>6000</v>
      </c>
      <c r="I17" s="50">
        <f t="shared" si="2"/>
        <v>12829</v>
      </c>
      <c r="J17" s="54">
        <v>1110710</v>
      </c>
      <c r="K17" s="27"/>
      <c r="L17" s="47"/>
      <c r="M17" s="45" t="s">
        <v>43</v>
      </c>
      <c r="N17" s="31"/>
      <c r="O17" s="20"/>
      <c r="P17" s="11"/>
      <c r="Q17" s="11">
        <v>4084</v>
      </c>
      <c r="R17" s="11"/>
      <c r="S17" s="11">
        <v>1916</v>
      </c>
      <c r="T17" s="11"/>
      <c r="U17" s="11"/>
      <c r="V17" s="11"/>
      <c r="W17" s="11"/>
      <c r="X17" s="11"/>
      <c r="Y17" s="11"/>
      <c r="Z17" s="11"/>
      <c r="AA17" s="11"/>
    </row>
    <row r="18" spans="1:27" ht="177.75">
      <c r="A18" s="48">
        <v>14</v>
      </c>
      <c r="B18" s="47" t="s">
        <v>197</v>
      </c>
      <c r="C18" s="48" t="s">
        <v>62</v>
      </c>
      <c r="D18" s="2" t="s">
        <v>195</v>
      </c>
      <c r="E18" s="47" t="s">
        <v>196</v>
      </c>
      <c r="F18" s="49">
        <v>48420</v>
      </c>
      <c r="G18" s="49">
        <f t="shared" si="0"/>
        <v>42420</v>
      </c>
      <c r="H18" s="49">
        <f t="shared" si="1"/>
        <v>42420</v>
      </c>
      <c r="I18" s="50">
        <f t="shared" si="2"/>
        <v>6000</v>
      </c>
      <c r="J18" s="54">
        <v>1110731</v>
      </c>
      <c r="K18" s="27"/>
      <c r="L18" s="47"/>
      <c r="M18" s="45" t="s">
        <v>43</v>
      </c>
      <c r="N18" s="31"/>
      <c r="O18" s="20"/>
      <c r="P18" s="11"/>
      <c r="Q18" s="11"/>
      <c r="R18" s="11"/>
      <c r="S18" s="11">
        <v>42420</v>
      </c>
      <c r="T18" s="11"/>
      <c r="U18" s="11"/>
      <c r="V18" s="11"/>
      <c r="W18" s="11"/>
      <c r="X18" s="11"/>
      <c r="Y18" s="11"/>
      <c r="Z18" s="11"/>
      <c r="AA18" s="11"/>
    </row>
    <row r="19" spans="1:27" ht="162">
      <c r="A19" s="48">
        <v>15</v>
      </c>
      <c r="B19" s="47" t="s">
        <v>218</v>
      </c>
      <c r="C19" s="48" t="s">
        <v>62</v>
      </c>
      <c r="D19" s="2" t="s">
        <v>216</v>
      </c>
      <c r="E19" s="47" t="s">
        <v>217</v>
      </c>
      <c r="F19" s="49">
        <v>4000</v>
      </c>
      <c r="G19" s="49">
        <f t="shared" si="0"/>
        <v>0</v>
      </c>
      <c r="H19" s="49">
        <f t="shared" si="1"/>
        <v>0</v>
      </c>
      <c r="I19" s="50">
        <f t="shared" si="2"/>
        <v>4000</v>
      </c>
      <c r="J19" s="54">
        <v>1110422</v>
      </c>
      <c r="K19" s="27"/>
      <c r="L19" s="47"/>
      <c r="M19" s="45" t="s">
        <v>46</v>
      </c>
      <c r="N19" s="31"/>
      <c r="O19" s="20"/>
      <c r="P19" s="11"/>
      <c r="Q19" s="11"/>
      <c r="R19" s="11"/>
      <c r="S19" s="11"/>
      <c r="T19" s="11"/>
      <c r="U19" s="11"/>
      <c r="V19" s="11"/>
      <c r="W19" s="11"/>
      <c r="X19" s="11"/>
      <c r="Y19" s="11"/>
      <c r="Z19" s="11"/>
      <c r="AA19" s="11"/>
    </row>
    <row r="20" spans="1:27" ht="96.75">
      <c r="A20" s="48">
        <v>16</v>
      </c>
      <c r="B20" s="47" t="s">
        <v>81</v>
      </c>
      <c r="C20" s="48" t="s">
        <v>78</v>
      </c>
      <c r="D20" s="2" t="s">
        <v>80</v>
      </c>
      <c r="E20" s="47" t="s">
        <v>79</v>
      </c>
      <c r="F20" s="49">
        <v>21081</v>
      </c>
      <c r="G20" s="49">
        <f t="shared" si="0"/>
        <v>0</v>
      </c>
      <c r="H20" s="49">
        <f t="shared" si="1"/>
        <v>368</v>
      </c>
      <c r="I20" s="50">
        <f t="shared" si="2"/>
        <v>20713</v>
      </c>
      <c r="J20" s="52">
        <v>1110731</v>
      </c>
      <c r="K20" s="27"/>
      <c r="L20" s="47"/>
      <c r="M20" s="45" t="s">
        <v>43</v>
      </c>
      <c r="N20" s="31"/>
      <c r="O20" s="20"/>
      <c r="P20" s="11"/>
      <c r="Q20" s="11">
        <v>368</v>
      </c>
      <c r="R20" s="11"/>
      <c r="S20" s="11"/>
      <c r="T20" s="11"/>
      <c r="U20" s="11"/>
      <c r="V20" s="11"/>
      <c r="W20" s="11"/>
      <c r="X20" s="11"/>
      <c r="Y20" s="11"/>
      <c r="Z20" s="11"/>
      <c r="AA20" s="11"/>
    </row>
    <row r="21" spans="1:27" ht="177.75">
      <c r="A21" s="48">
        <v>17</v>
      </c>
      <c r="B21" s="47" t="s">
        <v>209</v>
      </c>
      <c r="C21" s="48" t="s">
        <v>74</v>
      </c>
      <c r="D21" s="2" t="s">
        <v>75</v>
      </c>
      <c r="E21" s="47" t="s">
        <v>76</v>
      </c>
      <c r="F21" s="49">
        <v>4411</v>
      </c>
      <c r="G21" s="49">
        <f t="shared" si="0"/>
        <v>0</v>
      </c>
      <c r="H21" s="49">
        <f t="shared" si="1"/>
        <v>4411</v>
      </c>
      <c r="I21" s="50">
        <f t="shared" si="2"/>
        <v>0</v>
      </c>
      <c r="J21" s="52">
        <v>1110731</v>
      </c>
      <c r="K21" s="27"/>
      <c r="L21" s="47"/>
      <c r="M21" s="45" t="s">
        <v>46</v>
      </c>
      <c r="N21" s="31"/>
      <c r="O21" s="20"/>
      <c r="P21" s="11">
        <v>4411</v>
      </c>
      <c r="Q21" s="11"/>
      <c r="R21" s="11"/>
      <c r="S21" s="11"/>
      <c r="T21" s="11"/>
      <c r="U21" s="11"/>
      <c r="V21" s="11"/>
      <c r="W21" s="11"/>
      <c r="X21" s="11"/>
      <c r="Y21" s="11"/>
      <c r="Z21" s="11"/>
      <c r="AA21" s="11"/>
    </row>
    <row r="22" spans="1:27" ht="162">
      <c r="A22" s="48">
        <v>18</v>
      </c>
      <c r="B22" s="47" t="s">
        <v>208</v>
      </c>
      <c r="C22" s="48" t="s">
        <v>74</v>
      </c>
      <c r="D22" s="2" t="s">
        <v>207</v>
      </c>
      <c r="E22" s="47" t="s">
        <v>206</v>
      </c>
      <c r="F22" s="49">
        <v>30878</v>
      </c>
      <c r="G22" s="49">
        <f t="shared" si="0"/>
        <v>7352</v>
      </c>
      <c r="H22" s="49">
        <f t="shared" si="1"/>
        <v>11763</v>
      </c>
      <c r="I22" s="50">
        <f t="shared" si="2"/>
        <v>19115</v>
      </c>
      <c r="J22" s="52">
        <v>1110731</v>
      </c>
      <c r="K22" s="27"/>
      <c r="L22" s="47"/>
      <c r="M22" s="45" t="s">
        <v>46</v>
      </c>
      <c r="N22" s="31"/>
      <c r="O22" s="20"/>
      <c r="P22" s="11"/>
      <c r="Q22" s="11"/>
      <c r="R22" s="11">
        <v>4411</v>
      </c>
      <c r="S22" s="11">
        <v>7352</v>
      </c>
      <c r="T22" s="11"/>
      <c r="U22" s="11"/>
      <c r="V22" s="11"/>
      <c r="W22" s="11"/>
      <c r="X22" s="11"/>
      <c r="Y22" s="11"/>
      <c r="Z22" s="11"/>
      <c r="AA22" s="11"/>
    </row>
    <row r="23" spans="1:27" ht="64.5">
      <c r="A23" s="48">
        <v>19</v>
      </c>
      <c r="B23" s="47"/>
      <c r="C23" s="48" t="s">
        <v>86</v>
      </c>
      <c r="D23" s="2" t="s">
        <v>88</v>
      </c>
      <c r="E23" s="47" t="s">
        <v>87</v>
      </c>
      <c r="F23" s="49">
        <v>120000</v>
      </c>
      <c r="G23" s="49">
        <f t="shared" si="0"/>
        <v>0</v>
      </c>
      <c r="H23" s="49">
        <f t="shared" si="1"/>
        <v>0</v>
      </c>
      <c r="I23" s="50">
        <f t="shared" si="2"/>
        <v>120000</v>
      </c>
      <c r="J23" s="52">
        <v>1110731</v>
      </c>
      <c r="K23" s="27"/>
      <c r="L23" s="47"/>
      <c r="M23" s="45" t="s">
        <v>46</v>
      </c>
      <c r="N23" s="31"/>
      <c r="O23" s="20"/>
      <c r="P23" s="11"/>
      <c r="Q23" s="11"/>
      <c r="R23" s="11"/>
      <c r="S23" s="11"/>
      <c r="T23" s="11"/>
      <c r="U23" s="11"/>
      <c r="V23" s="11"/>
      <c r="W23" s="11"/>
      <c r="X23" s="11"/>
      <c r="Y23" s="11"/>
      <c r="Z23" s="11"/>
      <c r="AA23" s="11"/>
    </row>
    <row r="24" spans="1:27" ht="162">
      <c r="A24" s="48">
        <v>20</v>
      </c>
      <c r="B24" s="47" t="s">
        <v>166</v>
      </c>
      <c r="C24" s="48" t="s">
        <v>163</v>
      </c>
      <c r="D24" s="2" t="s">
        <v>164</v>
      </c>
      <c r="E24" s="47" t="s">
        <v>165</v>
      </c>
      <c r="F24" s="49">
        <v>4000</v>
      </c>
      <c r="G24" s="49">
        <f t="shared" si="0"/>
        <v>4000</v>
      </c>
      <c r="H24" s="49">
        <f t="shared" si="1"/>
        <v>4000</v>
      </c>
      <c r="I24" s="50">
        <f t="shared" si="2"/>
        <v>0</v>
      </c>
      <c r="J24" s="52">
        <v>1110331</v>
      </c>
      <c r="K24" s="27">
        <v>44670</v>
      </c>
      <c r="L24" s="47"/>
      <c r="M24" s="45" t="s">
        <v>45</v>
      </c>
      <c r="N24" s="31"/>
      <c r="O24" s="20"/>
      <c r="P24" s="11"/>
      <c r="Q24" s="11"/>
      <c r="R24" s="11"/>
      <c r="S24" s="11">
        <v>4000</v>
      </c>
      <c r="T24" s="11"/>
      <c r="U24" s="11"/>
      <c r="V24" s="11"/>
      <c r="W24" s="11"/>
      <c r="X24" s="11"/>
      <c r="Y24" s="11"/>
      <c r="Z24" s="11"/>
      <c r="AA24" s="11"/>
    </row>
    <row r="25" spans="1:27" ht="81">
      <c r="A25" s="48">
        <v>21</v>
      </c>
      <c r="B25" s="23" t="s">
        <v>213</v>
      </c>
      <c r="C25" s="48" t="s">
        <v>210</v>
      </c>
      <c r="D25" s="2" t="s">
        <v>211</v>
      </c>
      <c r="E25" s="23" t="s">
        <v>212</v>
      </c>
      <c r="F25" s="49">
        <v>416373</v>
      </c>
      <c r="G25" s="49">
        <f t="shared" si="0"/>
        <v>0</v>
      </c>
      <c r="H25" s="49">
        <f t="shared" si="1"/>
        <v>0</v>
      </c>
      <c r="I25" s="50">
        <f t="shared" si="2"/>
        <v>416373</v>
      </c>
      <c r="J25" s="52">
        <v>11107</v>
      </c>
      <c r="K25" s="27"/>
      <c r="L25" s="47"/>
      <c r="M25" s="45" t="s">
        <v>57</v>
      </c>
      <c r="N25" s="31"/>
      <c r="O25" s="20"/>
      <c r="P25" s="11"/>
      <c r="Q25" s="11"/>
      <c r="R25" s="11"/>
      <c r="S25" s="11"/>
      <c r="T25" s="11"/>
      <c r="U25" s="11"/>
      <c r="V25" s="11"/>
      <c r="W25" s="11"/>
      <c r="X25" s="11"/>
      <c r="Y25" s="11"/>
      <c r="Z25" s="11"/>
      <c r="AA25" s="11"/>
    </row>
    <row r="26" spans="1:27" ht="96.75">
      <c r="A26" s="48">
        <v>22</v>
      </c>
      <c r="B26" s="47" t="s">
        <v>148</v>
      </c>
      <c r="C26" s="48" t="s">
        <v>145</v>
      </c>
      <c r="D26" s="2" t="s">
        <v>146</v>
      </c>
      <c r="E26" s="47" t="s">
        <v>147</v>
      </c>
      <c r="F26" s="49">
        <v>8000</v>
      </c>
      <c r="G26" s="49">
        <f t="shared" si="0"/>
        <v>0</v>
      </c>
      <c r="H26" s="49">
        <f t="shared" si="1"/>
        <v>8000</v>
      </c>
      <c r="I26" s="50">
        <f t="shared" si="2"/>
        <v>0</v>
      </c>
      <c r="J26" s="52"/>
      <c r="K26" s="27"/>
      <c r="L26" s="47"/>
      <c r="M26" s="45" t="s">
        <v>44</v>
      </c>
      <c r="N26" s="31"/>
      <c r="O26" s="20"/>
      <c r="P26" s="11"/>
      <c r="Q26" s="11">
        <v>8000</v>
      </c>
      <c r="R26" s="11"/>
      <c r="S26" s="11"/>
      <c r="T26" s="11"/>
      <c r="U26" s="11"/>
      <c r="V26" s="11"/>
      <c r="W26" s="11"/>
      <c r="X26" s="11"/>
      <c r="Y26" s="11"/>
      <c r="Z26" s="11"/>
      <c r="AA26" s="11"/>
    </row>
    <row r="27" spans="1:27" ht="210">
      <c r="A27" s="48">
        <v>23</v>
      </c>
      <c r="B27" s="47" t="s">
        <v>238</v>
      </c>
      <c r="C27" s="48" t="s">
        <v>234</v>
      </c>
      <c r="D27" s="2" t="s">
        <v>235</v>
      </c>
      <c r="E27" s="47" t="s">
        <v>236</v>
      </c>
      <c r="F27" s="49">
        <v>92634</v>
      </c>
      <c r="G27" s="49">
        <f t="shared" si="0"/>
        <v>3309</v>
      </c>
      <c r="H27" s="49">
        <f t="shared" si="1"/>
        <v>3309</v>
      </c>
      <c r="I27" s="50">
        <f t="shared" si="2"/>
        <v>89325</v>
      </c>
      <c r="J27" s="52">
        <v>1110731</v>
      </c>
      <c r="K27" s="27"/>
      <c r="L27" s="47"/>
      <c r="M27" s="45" t="s">
        <v>237</v>
      </c>
      <c r="N27" s="31"/>
      <c r="O27" s="20"/>
      <c r="P27" s="11"/>
      <c r="Q27" s="11"/>
      <c r="R27" s="11"/>
      <c r="S27" s="11">
        <v>3309</v>
      </c>
      <c r="T27" s="11"/>
      <c r="U27" s="11"/>
      <c r="V27" s="11"/>
      <c r="W27" s="11"/>
      <c r="X27" s="11"/>
      <c r="Y27" s="11"/>
      <c r="Z27" s="11"/>
      <c r="AA27" s="11"/>
    </row>
    <row r="28" spans="1:27" ht="113.25">
      <c r="A28" s="48">
        <v>24</v>
      </c>
      <c r="B28" s="47" t="s">
        <v>181</v>
      </c>
      <c r="C28" s="48" t="s">
        <v>270</v>
      </c>
      <c r="D28" s="2" t="s">
        <v>179</v>
      </c>
      <c r="E28" s="47" t="s">
        <v>180</v>
      </c>
      <c r="F28" s="49">
        <v>40000</v>
      </c>
      <c r="G28" s="49">
        <f>S28</f>
        <v>0</v>
      </c>
      <c r="H28" s="49">
        <f>SUM(P28:S28)</f>
        <v>0</v>
      </c>
      <c r="I28" s="50">
        <f>F28-H28</f>
        <v>40000</v>
      </c>
      <c r="J28" s="52">
        <v>1110731</v>
      </c>
      <c r="K28" s="27"/>
      <c r="L28" s="47"/>
      <c r="M28" s="45" t="s">
        <v>47</v>
      </c>
      <c r="N28" s="31"/>
      <c r="O28" s="20"/>
      <c r="P28" s="11"/>
      <c r="Q28" s="11"/>
      <c r="R28" s="11"/>
      <c r="S28" s="11"/>
      <c r="T28" s="11"/>
      <c r="U28" s="11"/>
      <c r="V28" s="11"/>
      <c r="W28" s="11"/>
      <c r="X28" s="11"/>
      <c r="Y28" s="11"/>
      <c r="Z28" s="11"/>
      <c r="AA28" s="11"/>
    </row>
    <row r="29" spans="1:27" ht="162">
      <c r="A29" s="48">
        <v>25</v>
      </c>
      <c r="B29" s="47" t="s">
        <v>156</v>
      </c>
      <c r="C29" s="48" t="s">
        <v>154</v>
      </c>
      <c r="D29" s="2" t="s">
        <v>155</v>
      </c>
      <c r="E29" s="47" t="s">
        <v>157</v>
      </c>
      <c r="F29" s="49">
        <v>246000</v>
      </c>
      <c r="G29" s="49">
        <f t="shared" si="0"/>
        <v>49009</v>
      </c>
      <c r="H29" s="49">
        <f t="shared" si="1"/>
        <v>121716</v>
      </c>
      <c r="I29" s="50">
        <f t="shared" si="2"/>
        <v>124284</v>
      </c>
      <c r="J29" s="52">
        <v>1110731</v>
      </c>
      <c r="K29" s="27"/>
      <c r="L29" s="47"/>
      <c r="M29" s="45" t="s">
        <v>46</v>
      </c>
      <c r="N29" s="31"/>
      <c r="O29" s="20"/>
      <c r="P29" s="11"/>
      <c r="Q29" s="11"/>
      <c r="R29" s="11">
        <v>72707</v>
      </c>
      <c r="S29" s="11">
        <v>49009</v>
      </c>
      <c r="T29" s="11"/>
      <c r="U29" s="11"/>
      <c r="V29" s="11"/>
      <c r="W29" s="11"/>
      <c r="X29" s="11"/>
      <c r="Y29" s="11"/>
      <c r="Z29" s="11"/>
      <c r="AA29" s="11"/>
    </row>
    <row r="30" spans="1:27" ht="64.5">
      <c r="A30" s="48">
        <v>26</v>
      </c>
      <c r="B30" s="47" t="s">
        <v>252</v>
      </c>
      <c r="C30" s="48" t="s">
        <v>154</v>
      </c>
      <c r="D30" s="2" t="s">
        <v>253</v>
      </c>
      <c r="E30" s="47" t="s">
        <v>251</v>
      </c>
      <c r="F30" s="49">
        <v>5000</v>
      </c>
      <c r="G30" s="49">
        <f t="shared" si="0"/>
        <v>0</v>
      </c>
      <c r="H30" s="49">
        <f t="shared" si="1"/>
        <v>0</v>
      </c>
      <c r="I30" s="50">
        <f t="shared" si="2"/>
        <v>5000</v>
      </c>
      <c r="J30" s="52">
        <v>11107</v>
      </c>
      <c r="K30" s="27"/>
      <c r="L30" s="47"/>
      <c r="M30" s="45" t="s">
        <v>46</v>
      </c>
      <c r="N30" s="31"/>
      <c r="O30" s="20"/>
      <c r="P30" s="11"/>
      <c r="Q30" s="11"/>
      <c r="R30" s="11"/>
      <c r="S30" s="11"/>
      <c r="T30" s="11"/>
      <c r="U30" s="11"/>
      <c r="V30" s="11"/>
      <c r="W30" s="11"/>
      <c r="X30" s="11"/>
      <c r="Y30" s="11"/>
      <c r="Z30" s="11"/>
      <c r="AA30" s="11"/>
    </row>
    <row r="31" spans="1:27" ht="64.5">
      <c r="A31" s="48">
        <v>27</v>
      </c>
      <c r="B31" s="47" t="s">
        <v>225</v>
      </c>
      <c r="C31" s="48" t="s">
        <v>223</v>
      </c>
      <c r="D31" s="2" t="s">
        <v>226</v>
      </c>
      <c r="E31" s="47" t="s">
        <v>224</v>
      </c>
      <c r="F31" s="49">
        <v>1000</v>
      </c>
      <c r="G31" s="49">
        <f t="shared" si="0"/>
        <v>0</v>
      </c>
      <c r="H31" s="49">
        <f t="shared" si="1"/>
        <v>0</v>
      </c>
      <c r="I31" s="50">
        <f t="shared" si="2"/>
        <v>1000</v>
      </c>
      <c r="J31" s="52">
        <v>11105</v>
      </c>
      <c r="K31" s="27"/>
      <c r="L31" s="47"/>
      <c r="M31" s="45" t="s">
        <v>46</v>
      </c>
      <c r="N31" s="31"/>
      <c r="O31" s="20"/>
      <c r="P31" s="11"/>
      <c r="Q31" s="11"/>
      <c r="R31" s="11"/>
      <c r="S31" s="11"/>
      <c r="T31" s="11"/>
      <c r="U31" s="11"/>
      <c r="V31" s="11"/>
      <c r="W31" s="11"/>
      <c r="X31" s="11"/>
      <c r="Y31" s="11"/>
      <c r="Z31" s="11"/>
      <c r="AA31" s="11"/>
    </row>
    <row r="32" spans="1:27" ht="48">
      <c r="A32" s="48">
        <v>28</v>
      </c>
      <c r="B32" s="47"/>
      <c r="C32" s="48" t="s">
        <v>223</v>
      </c>
      <c r="D32" s="2" t="s">
        <v>233</v>
      </c>
      <c r="E32" s="47" t="s">
        <v>232</v>
      </c>
      <c r="F32" s="49">
        <v>50000</v>
      </c>
      <c r="G32" s="49">
        <f t="shared" si="0"/>
        <v>0</v>
      </c>
      <c r="H32" s="49">
        <f t="shared" si="1"/>
        <v>0</v>
      </c>
      <c r="I32" s="50">
        <f t="shared" si="2"/>
        <v>50000</v>
      </c>
      <c r="J32" s="52"/>
      <c r="K32" s="27"/>
      <c r="L32" s="47"/>
      <c r="M32" s="45" t="s">
        <v>231</v>
      </c>
      <c r="N32" s="31"/>
      <c r="O32" s="20"/>
      <c r="P32" s="11"/>
      <c r="Q32" s="11"/>
      <c r="R32" s="11"/>
      <c r="S32" s="11"/>
      <c r="T32" s="11"/>
      <c r="U32" s="11"/>
      <c r="V32" s="11"/>
      <c r="W32" s="11"/>
      <c r="X32" s="11"/>
      <c r="Y32" s="11"/>
      <c r="Z32" s="11"/>
      <c r="AA32" s="11"/>
    </row>
    <row r="33" spans="1:27" ht="64.5">
      <c r="A33" s="48">
        <v>29</v>
      </c>
      <c r="B33" s="47" t="s">
        <v>265</v>
      </c>
      <c r="C33" s="48" t="s">
        <v>262</v>
      </c>
      <c r="D33" s="2" t="s">
        <v>263</v>
      </c>
      <c r="E33" s="47" t="s">
        <v>264</v>
      </c>
      <c r="F33" s="49">
        <v>10000</v>
      </c>
      <c r="G33" s="49">
        <f t="shared" si="0"/>
        <v>0</v>
      </c>
      <c r="H33" s="49">
        <f t="shared" si="1"/>
        <v>0</v>
      </c>
      <c r="I33" s="50">
        <f t="shared" si="2"/>
        <v>10000</v>
      </c>
      <c r="J33" s="52">
        <v>11112</v>
      </c>
      <c r="K33" s="27"/>
      <c r="L33" s="47"/>
      <c r="M33" s="45" t="s">
        <v>57</v>
      </c>
      <c r="N33" s="31"/>
      <c r="O33" s="20"/>
      <c r="P33" s="11"/>
      <c r="Q33" s="11"/>
      <c r="R33" s="11"/>
      <c r="S33" s="11"/>
      <c r="T33" s="11"/>
      <c r="U33" s="11"/>
      <c r="V33" s="11"/>
      <c r="W33" s="11"/>
      <c r="X33" s="11"/>
      <c r="Y33" s="11"/>
      <c r="Z33" s="11"/>
      <c r="AA33" s="11"/>
    </row>
    <row r="34" spans="1:39" ht="48">
      <c r="A34" s="48">
        <v>30</v>
      </c>
      <c r="B34" s="47" t="s">
        <v>98</v>
      </c>
      <c r="C34" s="48" t="s">
        <v>97</v>
      </c>
      <c r="D34" s="2" t="s">
        <v>99</v>
      </c>
      <c r="E34" s="47" t="s">
        <v>215</v>
      </c>
      <c r="F34" s="49">
        <f>SUM(AB34:AM34)</f>
        <v>1363738</v>
      </c>
      <c r="G34" s="49">
        <f t="shared" si="0"/>
        <v>257436</v>
      </c>
      <c r="H34" s="49">
        <f t="shared" si="1"/>
        <v>1325459</v>
      </c>
      <c r="I34" s="50">
        <f t="shared" si="2"/>
        <v>38279</v>
      </c>
      <c r="J34" s="13">
        <v>11112</v>
      </c>
      <c r="K34" s="27"/>
      <c r="L34" s="23"/>
      <c r="M34" s="45" t="s">
        <v>48</v>
      </c>
      <c r="N34" s="9"/>
      <c r="O34" s="20"/>
      <c r="P34" s="11">
        <v>553151</v>
      </c>
      <c r="Q34" s="11">
        <v>257436</v>
      </c>
      <c r="R34" s="11">
        <v>257436</v>
      </c>
      <c r="S34" s="11">
        <v>257436</v>
      </c>
      <c r="T34" s="11"/>
      <c r="U34" s="11"/>
      <c r="V34" s="11"/>
      <c r="W34" s="11"/>
      <c r="X34" s="11"/>
      <c r="Y34" s="11"/>
      <c r="Z34" s="11"/>
      <c r="AA34" s="11"/>
      <c r="AB34" s="44">
        <v>295715</v>
      </c>
      <c r="AC34" s="44">
        <v>295715</v>
      </c>
      <c r="AD34" s="44">
        <v>257436</v>
      </c>
      <c r="AE34" s="44">
        <v>257436</v>
      </c>
      <c r="AF34" s="44">
        <v>257436</v>
      </c>
      <c r="AG34" s="44"/>
      <c r="AH34" s="44"/>
      <c r="AI34" s="44"/>
      <c r="AJ34" s="44"/>
      <c r="AK34" s="44"/>
      <c r="AL34" s="44"/>
      <c r="AM34" s="44"/>
    </row>
    <row r="35" spans="1:39" ht="48">
      <c r="A35" s="48">
        <v>31</v>
      </c>
      <c r="B35" s="47" t="s">
        <v>120</v>
      </c>
      <c r="C35" s="48" t="s">
        <v>117</v>
      </c>
      <c r="D35" s="2" t="s">
        <v>118</v>
      </c>
      <c r="E35" s="47" t="s">
        <v>215</v>
      </c>
      <c r="F35" s="49">
        <f>SUM(AB35:AM35)</f>
        <v>220000</v>
      </c>
      <c r="G35" s="49">
        <f t="shared" si="0"/>
        <v>8100</v>
      </c>
      <c r="H35" s="49">
        <f t="shared" si="1"/>
        <v>208100</v>
      </c>
      <c r="I35" s="50">
        <f t="shared" si="2"/>
        <v>11900</v>
      </c>
      <c r="J35" s="13">
        <v>11112</v>
      </c>
      <c r="K35" s="27"/>
      <c r="L35" s="23"/>
      <c r="M35" s="45" t="s">
        <v>48</v>
      </c>
      <c r="N35" s="9"/>
      <c r="O35" s="20"/>
      <c r="P35" s="11"/>
      <c r="Q35" s="11"/>
      <c r="R35" s="11">
        <v>200000</v>
      </c>
      <c r="S35" s="11">
        <v>8100</v>
      </c>
      <c r="T35" s="11"/>
      <c r="U35" s="11"/>
      <c r="V35" s="11"/>
      <c r="W35" s="11"/>
      <c r="X35" s="11"/>
      <c r="Y35" s="11"/>
      <c r="Z35" s="11"/>
      <c r="AA35" s="11"/>
      <c r="AB35" s="44"/>
      <c r="AC35" s="44">
        <v>200000</v>
      </c>
      <c r="AD35" s="44"/>
      <c r="AE35" s="44"/>
      <c r="AF35" s="44">
        <v>20000</v>
      </c>
      <c r="AG35" s="44"/>
      <c r="AH35" s="44"/>
      <c r="AI35" s="44"/>
      <c r="AJ35" s="44"/>
      <c r="AK35" s="44"/>
      <c r="AL35" s="44"/>
      <c r="AM35" s="44"/>
    </row>
    <row r="36" spans="1:39" ht="64.5">
      <c r="A36" s="48">
        <v>32</v>
      </c>
      <c r="B36" s="47" t="s">
        <v>194</v>
      </c>
      <c r="C36" s="48" t="s">
        <v>190</v>
      </c>
      <c r="D36" s="2" t="s">
        <v>191</v>
      </c>
      <c r="E36" s="47" t="s">
        <v>193</v>
      </c>
      <c r="F36" s="49">
        <v>158816</v>
      </c>
      <c r="G36" s="49">
        <f t="shared" si="0"/>
        <v>0</v>
      </c>
      <c r="H36" s="49">
        <f t="shared" si="1"/>
        <v>0</v>
      </c>
      <c r="I36" s="50">
        <f t="shared" si="2"/>
        <v>158816</v>
      </c>
      <c r="J36" s="13">
        <v>11112</v>
      </c>
      <c r="K36" s="27"/>
      <c r="L36" s="23"/>
      <c r="M36" s="45" t="s">
        <v>192</v>
      </c>
      <c r="N36" s="9"/>
      <c r="O36" s="20"/>
      <c r="P36" s="11"/>
      <c r="Q36" s="11"/>
      <c r="R36" s="11"/>
      <c r="S36" s="11"/>
      <c r="T36" s="11"/>
      <c r="U36" s="11"/>
      <c r="V36" s="11"/>
      <c r="W36" s="11"/>
      <c r="X36" s="11"/>
      <c r="Y36" s="11"/>
      <c r="Z36" s="11"/>
      <c r="AA36" s="11"/>
      <c r="AB36" s="44"/>
      <c r="AC36" s="44"/>
      <c r="AD36" s="44"/>
      <c r="AE36" s="44"/>
      <c r="AF36" s="44"/>
      <c r="AG36" s="44"/>
      <c r="AH36" s="44"/>
      <c r="AI36" s="44"/>
      <c r="AJ36" s="44"/>
      <c r="AK36" s="44"/>
      <c r="AL36" s="44"/>
      <c r="AM36" s="44"/>
    </row>
    <row r="37" spans="1:39" ht="96.75">
      <c r="A37" s="48">
        <v>33</v>
      </c>
      <c r="B37" s="58" t="s">
        <v>245</v>
      </c>
      <c r="C37" s="48" t="s">
        <v>242</v>
      </c>
      <c r="D37" s="2" t="s">
        <v>243</v>
      </c>
      <c r="E37" s="47" t="s">
        <v>244</v>
      </c>
      <c r="F37" s="49">
        <v>20000</v>
      </c>
      <c r="G37" s="49">
        <f t="shared" si="0"/>
        <v>0</v>
      </c>
      <c r="H37" s="49">
        <f t="shared" si="1"/>
        <v>0</v>
      </c>
      <c r="I37" s="50">
        <f t="shared" si="2"/>
        <v>20000</v>
      </c>
      <c r="J37" s="13"/>
      <c r="K37" s="27"/>
      <c r="L37" s="23"/>
      <c r="M37" s="45" t="s">
        <v>48</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96.75">
      <c r="A38" s="48">
        <v>34</v>
      </c>
      <c r="B38" s="58" t="s">
        <v>221</v>
      </c>
      <c r="C38" s="48" t="s">
        <v>220</v>
      </c>
      <c r="D38" s="2" t="s">
        <v>222</v>
      </c>
      <c r="E38" s="47" t="s">
        <v>219</v>
      </c>
      <c r="F38" s="49">
        <v>46410</v>
      </c>
      <c r="G38" s="49">
        <f t="shared" si="0"/>
        <v>5950</v>
      </c>
      <c r="H38" s="49">
        <f t="shared" si="1"/>
        <v>5950</v>
      </c>
      <c r="I38" s="50">
        <f t="shared" si="2"/>
        <v>40460</v>
      </c>
      <c r="J38" s="13">
        <v>1110430</v>
      </c>
      <c r="K38" s="27"/>
      <c r="L38" s="23"/>
      <c r="M38" s="45" t="s">
        <v>43</v>
      </c>
      <c r="N38" s="9"/>
      <c r="O38" s="20"/>
      <c r="P38" s="11"/>
      <c r="Q38" s="11"/>
      <c r="R38" s="11"/>
      <c r="S38" s="11">
        <v>5950</v>
      </c>
      <c r="T38" s="11"/>
      <c r="U38" s="11"/>
      <c r="V38" s="11"/>
      <c r="W38" s="11"/>
      <c r="X38" s="11"/>
      <c r="Y38" s="11"/>
      <c r="Z38" s="11"/>
      <c r="AA38" s="11"/>
      <c r="AB38" s="44"/>
      <c r="AC38" s="44"/>
      <c r="AD38" s="44"/>
      <c r="AE38" s="44"/>
      <c r="AF38" s="44"/>
      <c r="AG38" s="44"/>
      <c r="AH38" s="44"/>
      <c r="AI38" s="44"/>
      <c r="AJ38" s="44"/>
      <c r="AK38" s="44"/>
      <c r="AL38" s="44"/>
      <c r="AM38" s="44"/>
    </row>
    <row r="39" spans="1:39" ht="96.75">
      <c r="A39" s="48">
        <v>35</v>
      </c>
      <c r="B39" s="58" t="s">
        <v>201</v>
      </c>
      <c r="C39" s="48" t="s">
        <v>198</v>
      </c>
      <c r="D39" s="2" t="s">
        <v>199</v>
      </c>
      <c r="E39" s="47" t="s">
        <v>200</v>
      </c>
      <c r="F39" s="49">
        <v>85234</v>
      </c>
      <c r="G39" s="49">
        <f t="shared" si="0"/>
        <v>0</v>
      </c>
      <c r="H39" s="49">
        <f t="shared" si="1"/>
        <v>13600</v>
      </c>
      <c r="I39" s="50">
        <f t="shared" si="2"/>
        <v>71634</v>
      </c>
      <c r="J39" s="13">
        <v>1110430</v>
      </c>
      <c r="K39" s="27">
        <v>44679</v>
      </c>
      <c r="L39" s="23"/>
      <c r="M39" s="45" t="s">
        <v>43</v>
      </c>
      <c r="N39" s="9"/>
      <c r="O39" s="20"/>
      <c r="P39" s="11"/>
      <c r="Q39" s="11"/>
      <c r="R39" s="11">
        <v>13600</v>
      </c>
      <c r="S39" s="11"/>
      <c r="T39" s="11"/>
      <c r="U39" s="11"/>
      <c r="V39" s="11"/>
      <c r="W39" s="11"/>
      <c r="X39" s="11"/>
      <c r="Y39" s="11"/>
      <c r="Z39" s="11"/>
      <c r="AA39" s="11"/>
      <c r="AB39" s="44"/>
      <c r="AC39" s="44"/>
      <c r="AD39" s="44"/>
      <c r="AE39" s="44"/>
      <c r="AF39" s="44"/>
      <c r="AG39" s="44"/>
      <c r="AH39" s="44"/>
      <c r="AI39" s="44"/>
      <c r="AJ39" s="44"/>
      <c r="AK39" s="44"/>
      <c r="AL39" s="44"/>
      <c r="AM39" s="44"/>
    </row>
    <row r="40" spans="1:39" ht="145.5">
      <c r="A40" s="48">
        <v>36</v>
      </c>
      <c r="B40" s="58" t="s">
        <v>269</v>
      </c>
      <c r="C40" s="48" t="s">
        <v>266</v>
      </c>
      <c r="D40" s="2" t="s">
        <v>267</v>
      </c>
      <c r="E40" s="47" t="s">
        <v>268</v>
      </c>
      <c r="F40" s="49">
        <v>40000</v>
      </c>
      <c r="G40" s="49">
        <f t="shared" si="0"/>
        <v>0</v>
      </c>
      <c r="H40" s="49">
        <f t="shared" si="1"/>
        <v>0</v>
      </c>
      <c r="I40" s="50">
        <f t="shared" si="2"/>
        <v>40000</v>
      </c>
      <c r="J40" s="13"/>
      <c r="K40" s="27"/>
      <c r="L40" s="23"/>
      <c r="M40" s="45" t="s">
        <v>43</v>
      </c>
      <c r="N40" s="9"/>
      <c r="O40" s="20"/>
      <c r="P40" s="11"/>
      <c r="Q40" s="11"/>
      <c r="R40" s="11"/>
      <c r="S40" s="11"/>
      <c r="T40" s="11"/>
      <c r="U40" s="11"/>
      <c r="V40" s="11"/>
      <c r="W40" s="11"/>
      <c r="X40" s="11"/>
      <c r="Y40" s="11"/>
      <c r="Z40" s="11"/>
      <c r="AA40" s="11"/>
      <c r="AB40" s="44"/>
      <c r="AC40" s="44"/>
      <c r="AD40" s="44"/>
      <c r="AE40" s="44"/>
      <c r="AF40" s="44"/>
      <c r="AG40" s="44"/>
      <c r="AH40" s="44"/>
      <c r="AI40" s="44"/>
      <c r="AJ40" s="44"/>
      <c r="AK40" s="44"/>
      <c r="AL40" s="44"/>
      <c r="AM40" s="44"/>
    </row>
    <row r="41" spans="1:39" ht="96.75">
      <c r="A41" s="48">
        <v>37</v>
      </c>
      <c r="B41" s="47" t="s">
        <v>144</v>
      </c>
      <c r="C41" s="48" t="s">
        <v>140</v>
      </c>
      <c r="D41" s="2" t="s">
        <v>141</v>
      </c>
      <c r="E41" s="47" t="s">
        <v>143</v>
      </c>
      <c r="F41" s="49">
        <v>50000</v>
      </c>
      <c r="G41" s="49">
        <f t="shared" si="0"/>
        <v>50000</v>
      </c>
      <c r="H41" s="49">
        <f t="shared" si="1"/>
        <v>50000</v>
      </c>
      <c r="I41" s="50">
        <f t="shared" si="2"/>
        <v>0</v>
      </c>
      <c r="J41" s="13">
        <v>1110731</v>
      </c>
      <c r="K41" s="27"/>
      <c r="L41" s="23"/>
      <c r="M41" s="45" t="s">
        <v>142</v>
      </c>
      <c r="N41" s="9"/>
      <c r="O41" s="20"/>
      <c r="P41" s="11"/>
      <c r="Q41" s="11"/>
      <c r="R41" s="11"/>
      <c r="S41" s="11">
        <v>50000</v>
      </c>
      <c r="T41" s="11"/>
      <c r="U41" s="11"/>
      <c r="V41" s="11"/>
      <c r="W41" s="11"/>
      <c r="X41" s="11"/>
      <c r="Y41" s="11"/>
      <c r="Z41" s="11"/>
      <c r="AA41" s="11"/>
      <c r="AB41" s="44"/>
      <c r="AC41" s="44"/>
      <c r="AD41" s="44"/>
      <c r="AE41" s="44"/>
      <c r="AF41" s="44"/>
      <c r="AG41" s="44"/>
      <c r="AH41" s="44"/>
      <c r="AI41" s="44"/>
      <c r="AJ41" s="44"/>
      <c r="AK41" s="44"/>
      <c r="AL41" s="44"/>
      <c r="AM41" s="44"/>
    </row>
    <row r="42" spans="1:39" ht="81">
      <c r="A42" s="48">
        <v>38</v>
      </c>
      <c r="B42" s="60" t="s">
        <v>111</v>
      </c>
      <c r="C42" s="48" t="s">
        <v>92</v>
      </c>
      <c r="D42" s="2" t="s">
        <v>109</v>
      </c>
      <c r="E42" s="47" t="s">
        <v>110</v>
      </c>
      <c r="F42" s="49">
        <v>4240</v>
      </c>
      <c r="G42" s="49">
        <f t="shared" si="0"/>
        <v>0</v>
      </c>
      <c r="H42" s="49">
        <f t="shared" si="1"/>
        <v>0</v>
      </c>
      <c r="I42" s="50">
        <f t="shared" si="2"/>
        <v>4240</v>
      </c>
      <c r="J42" s="13">
        <v>11012</v>
      </c>
      <c r="K42" s="27"/>
      <c r="L42" s="47"/>
      <c r="M42" s="45" t="s">
        <v>56</v>
      </c>
      <c r="N42" s="9"/>
      <c r="O42" s="20"/>
      <c r="P42" s="11"/>
      <c r="Q42" s="11"/>
      <c r="R42" s="11"/>
      <c r="S42" s="11"/>
      <c r="T42" s="11"/>
      <c r="U42" s="11"/>
      <c r="V42" s="11"/>
      <c r="W42" s="11"/>
      <c r="X42" s="11"/>
      <c r="Y42" s="11"/>
      <c r="Z42" s="11"/>
      <c r="AA42" s="11"/>
      <c r="AB42" s="44"/>
      <c r="AC42" s="44"/>
      <c r="AD42" s="44"/>
      <c r="AE42" s="44"/>
      <c r="AF42" s="44"/>
      <c r="AG42" s="44"/>
      <c r="AH42" s="44"/>
      <c r="AI42" s="44"/>
      <c r="AJ42" s="44"/>
      <c r="AK42" s="44"/>
      <c r="AL42" s="44"/>
      <c r="AM42" s="44"/>
    </row>
    <row r="43" spans="1:39" ht="81">
      <c r="A43" s="48">
        <v>39</v>
      </c>
      <c r="B43" s="47" t="s">
        <v>124</v>
      </c>
      <c r="C43" s="48" t="s">
        <v>121</v>
      </c>
      <c r="D43" s="2" t="s">
        <v>122</v>
      </c>
      <c r="E43" s="47" t="s">
        <v>123</v>
      </c>
      <c r="F43" s="49">
        <v>594000</v>
      </c>
      <c r="G43" s="49">
        <f t="shared" si="0"/>
        <v>0</v>
      </c>
      <c r="H43" s="49">
        <f t="shared" si="1"/>
        <v>0</v>
      </c>
      <c r="I43" s="50">
        <f t="shared" si="2"/>
        <v>594000</v>
      </c>
      <c r="J43" s="13">
        <v>11112</v>
      </c>
      <c r="K43" s="27"/>
      <c r="L43" s="23"/>
      <c r="M43" s="45" t="s">
        <v>56</v>
      </c>
      <c r="N43" s="9"/>
      <c r="O43" s="20"/>
      <c r="P43" s="11"/>
      <c r="Q43" s="11"/>
      <c r="R43" s="11"/>
      <c r="S43" s="11"/>
      <c r="T43" s="11"/>
      <c r="U43" s="11"/>
      <c r="V43" s="11"/>
      <c r="W43" s="11"/>
      <c r="X43" s="11"/>
      <c r="Y43" s="11"/>
      <c r="Z43" s="11"/>
      <c r="AA43" s="11"/>
      <c r="AB43" s="44"/>
      <c r="AC43" s="44"/>
      <c r="AD43" s="44"/>
      <c r="AE43" s="44"/>
      <c r="AF43" s="44"/>
      <c r="AG43" s="44"/>
      <c r="AH43" s="44"/>
      <c r="AI43" s="44"/>
      <c r="AJ43" s="44"/>
      <c r="AK43" s="44"/>
      <c r="AL43" s="44"/>
      <c r="AM43" s="44"/>
    </row>
    <row r="44" spans="1:39" ht="113.25">
      <c r="A44" s="48">
        <v>40</v>
      </c>
      <c r="B44" s="47" t="s">
        <v>175</v>
      </c>
      <c r="C44" s="48" t="s">
        <v>121</v>
      </c>
      <c r="D44" s="2" t="s">
        <v>134</v>
      </c>
      <c r="E44" s="47" t="s">
        <v>135</v>
      </c>
      <c r="F44" s="49">
        <v>495834</v>
      </c>
      <c r="G44" s="49">
        <f t="shared" si="0"/>
        <v>30064</v>
      </c>
      <c r="H44" s="49">
        <f t="shared" si="1"/>
        <v>95996</v>
      </c>
      <c r="I44" s="50">
        <f t="shared" si="2"/>
        <v>399838</v>
      </c>
      <c r="J44" s="13">
        <v>11112</v>
      </c>
      <c r="K44" s="27"/>
      <c r="L44" s="23"/>
      <c r="M44" s="45" t="s">
        <v>56</v>
      </c>
      <c r="N44" s="9"/>
      <c r="O44" s="20"/>
      <c r="P44" s="11"/>
      <c r="Q44" s="11">
        <v>35868</v>
      </c>
      <c r="R44" s="11">
        <v>30064</v>
      </c>
      <c r="S44" s="11">
        <v>30064</v>
      </c>
      <c r="T44" s="11"/>
      <c r="U44" s="11"/>
      <c r="V44" s="11"/>
      <c r="W44" s="11"/>
      <c r="X44" s="11"/>
      <c r="Y44" s="11"/>
      <c r="Z44" s="11"/>
      <c r="AA44" s="11"/>
      <c r="AB44" s="44"/>
      <c r="AC44" s="44"/>
      <c r="AD44" s="44"/>
      <c r="AE44" s="44"/>
      <c r="AF44" s="44"/>
      <c r="AG44" s="44"/>
      <c r="AH44" s="44"/>
      <c r="AI44" s="44"/>
      <c r="AJ44" s="44"/>
      <c r="AK44" s="44"/>
      <c r="AL44" s="44"/>
      <c r="AM44" s="44"/>
    </row>
    <row r="45" spans="1:39" ht="113.25">
      <c r="A45" s="48">
        <v>41</v>
      </c>
      <c r="B45" s="47" t="s">
        <v>230</v>
      </c>
      <c r="C45" s="48" t="s">
        <v>227</v>
      </c>
      <c r="D45" s="2" t="s">
        <v>228</v>
      </c>
      <c r="E45" s="47" t="s">
        <v>229</v>
      </c>
      <c r="F45" s="49">
        <v>7920</v>
      </c>
      <c r="G45" s="49">
        <f t="shared" si="0"/>
        <v>0</v>
      </c>
      <c r="H45" s="49">
        <f t="shared" si="1"/>
        <v>0</v>
      </c>
      <c r="I45" s="50">
        <f t="shared" si="2"/>
        <v>7920</v>
      </c>
      <c r="J45" s="13"/>
      <c r="K45" s="27"/>
      <c r="L45" s="23"/>
      <c r="M45" s="45" t="s">
        <v>47</v>
      </c>
      <c r="N45" s="9"/>
      <c r="O45" s="20"/>
      <c r="P45" s="11"/>
      <c r="Q45" s="11"/>
      <c r="R45" s="11"/>
      <c r="S45" s="11"/>
      <c r="T45" s="11"/>
      <c r="U45" s="11"/>
      <c r="V45" s="11"/>
      <c r="W45" s="11"/>
      <c r="X45" s="11"/>
      <c r="Y45" s="11"/>
      <c r="Z45" s="11"/>
      <c r="AA45" s="11"/>
      <c r="AB45" s="44"/>
      <c r="AC45" s="44"/>
      <c r="AD45" s="44"/>
      <c r="AE45" s="44"/>
      <c r="AF45" s="44"/>
      <c r="AG45" s="44"/>
      <c r="AH45" s="44"/>
      <c r="AI45" s="44"/>
      <c r="AJ45" s="44"/>
      <c r="AK45" s="44"/>
      <c r="AL45" s="44"/>
      <c r="AM45" s="44"/>
    </row>
    <row r="46" spans="1:39" ht="194.25">
      <c r="A46" s="48">
        <v>42</v>
      </c>
      <c r="B46" s="47" t="s">
        <v>189</v>
      </c>
      <c r="C46" s="48" t="s">
        <v>186</v>
      </c>
      <c r="D46" s="2" t="s">
        <v>187</v>
      </c>
      <c r="E46" s="47" t="s">
        <v>188</v>
      </c>
      <c r="F46" s="49">
        <v>87820</v>
      </c>
      <c r="G46" s="49">
        <f t="shared" si="0"/>
        <v>6900</v>
      </c>
      <c r="H46" s="49">
        <f t="shared" si="1"/>
        <v>66520</v>
      </c>
      <c r="I46" s="50">
        <f t="shared" si="2"/>
        <v>21300</v>
      </c>
      <c r="J46" s="13">
        <v>1110630</v>
      </c>
      <c r="K46" s="27"/>
      <c r="L46" s="23"/>
      <c r="M46" s="45" t="s">
        <v>56</v>
      </c>
      <c r="N46" s="9"/>
      <c r="O46" s="20"/>
      <c r="P46" s="11"/>
      <c r="Q46" s="11"/>
      <c r="R46" s="11">
        <v>59620</v>
      </c>
      <c r="S46" s="11">
        <v>6900</v>
      </c>
      <c r="T46" s="11"/>
      <c r="U46" s="11"/>
      <c r="V46" s="11"/>
      <c r="W46" s="11"/>
      <c r="X46" s="11"/>
      <c r="Y46" s="11"/>
      <c r="Z46" s="11"/>
      <c r="AA46" s="11"/>
      <c r="AB46" s="44"/>
      <c r="AC46" s="44"/>
      <c r="AD46" s="44"/>
      <c r="AE46" s="44"/>
      <c r="AF46" s="44"/>
      <c r="AG46" s="44"/>
      <c r="AH46" s="44"/>
      <c r="AI46" s="44"/>
      <c r="AJ46" s="44"/>
      <c r="AK46" s="44"/>
      <c r="AL46" s="44"/>
      <c r="AM46" s="44"/>
    </row>
    <row r="47" spans="1:39" ht="129">
      <c r="A47" s="48">
        <v>43</v>
      </c>
      <c r="B47" s="47" t="s">
        <v>176</v>
      </c>
      <c r="C47" s="48" t="s">
        <v>171</v>
      </c>
      <c r="D47" s="2" t="s">
        <v>172</v>
      </c>
      <c r="E47" s="47" t="s">
        <v>173</v>
      </c>
      <c r="F47" s="49">
        <v>8000</v>
      </c>
      <c r="G47" s="49">
        <f t="shared" si="0"/>
        <v>4784</v>
      </c>
      <c r="H47" s="49">
        <f t="shared" si="1"/>
        <v>4784</v>
      </c>
      <c r="I47" s="50">
        <f t="shared" si="2"/>
        <v>3216</v>
      </c>
      <c r="J47" s="13">
        <v>1110731</v>
      </c>
      <c r="K47" s="27"/>
      <c r="L47" s="23"/>
      <c r="M47" s="45" t="s">
        <v>174</v>
      </c>
      <c r="N47" s="9"/>
      <c r="O47" s="20"/>
      <c r="P47" s="11"/>
      <c r="Q47" s="11"/>
      <c r="R47" s="11"/>
      <c r="S47" s="11">
        <v>4784</v>
      </c>
      <c r="T47" s="11"/>
      <c r="U47" s="11"/>
      <c r="V47" s="11"/>
      <c r="W47" s="11"/>
      <c r="X47" s="11"/>
      <c r="Y47" s="11"/>
      <c r="Z47" s="11"/>
      <c r="AA47" s="11"/>
      <c r="AB47" s="44"/>
      <c r="AC47" s="44"/>
      <c r="AD47" s="44"/>
      <c r="AE47" s="44"/>
      <c r="AF47" s="44"/>
      <c r="AG47" s="44"/>
      <c r="AH47" s="44"/>
      <c r="AI47" s="44"/>
      <c r="AJ47" s="44"/>
      <c r="AK47" s="44"/>
      <c r="AL47" s="44"/>
      <c r="AM47" s="44"/>
    </row>
    <row r="48" spans="1:39" ht="145.5">
      <c r="A48" s="48">
        <v>44</v>
      </c>
      <c r="B48" s="47" t="s">
        <v>205</v>
      </c>
      <c r="C48" s="48" t="s">
        <v>202</v>
      </c>
      <c r="D48" s="2" t="s">
        <v>203</v>
      </c>
      <c r="E48" s="47" t="s">
        <v>204</v>
      </c>
      <c r="F48" s="49">
        <v>8578</v>
      </c>
      <c r="G48" s="49">
        <f t="shared" si="0"/>
        <v>0</v>
      </c>
      <c r="H48" s="49">
        <f t="shared" si="1"/>
        <v>0</v>
      </c>
      <c r="I48" s="50">
        <f t="shared" si="2"/>
        <v>8578</v>
      </c>
      <c r="J48" s="13">
        <v>11112</v>
      </c>
      <c r="K48" s="27"/>
      <c r="L48" s="23"/>
      <c r="M48" s="45" t="s">
        <v>142</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27" s="39" customFormat="1" ht="145.5">
      <c r="A49" s="48">
        <v>45</v>
      </c>
      <c r="B49" s="59" t="s">
        <v>108</v>
      </c>
      <c r="C49" s="22" t="s">
        <v>105</v>
      </c>
      <c r="D49" s="23" t="s">
        <v>106</v>
      </c>
      <c r="E49" s="59" t="s">
        <v>107</v>
      </c>
      <c r="F49" s="51">
        <v>123423</v>
      </c>
      <c r="G49" s="49">
        <f t="shared" si="0"/>
        <v>1231</v>
      </c>
      <c r="H49" s="49">
        <f t="shared" si="1"/>
        <v>12813</v>
      </c>
      <c r="I49" s="50">
        <f t="shared" si="2"/>
        <v>110610</v>
      </c>
      <c r="J49" s="52">
        <v>1110731</v>
      </c>
      <c r="K49" s="28"/>
      <c r="L49" s="47"/>
      <c r="M49" s="38" t="s">
        <v>49</v>
      </c>
      <c r="N49" s="24"/>
      <c r="O49" s="25"/>
      <c r="P49" s="26">
        <v>2451</v>
      </c>
      <c r="Q49" s="26">
        <v>700</v>
      </c>
      <c r="R49" s="26">
        <v>8431</v>
      </c>
      <c r="S49" s="26">
        <v>1231</v>
      </c>
      <c r="T49" s="26"/>
      <c r="U49" s="26"/>
      <c r="V49" s="26"/>
      <c r="W49" s="26"/>
      <c r="X49" s="26"/>
      <c r="Y49" s="26"/>
      <c r="Z49" s="26"/>
      <c r="AA49" s="26"/>
    </row>
    <row r="50" spans="1:27" s="39" customFormat="1" ht="81">
      <c r="A50" s="48">
        <v>46</v>
      </c>
      <c r="B50" s="59" t="s">
        <v>127</v>
      </c>
      <c r="C50" s="22" t="s">
        <v>125</v>
      </c>
      <c r="D50" s="23" t="s">
        <v>128</v>
      </c>
      <c r="E50" s="59" t="s">
        <v>129</v>
      </c>
      <c r="F50" s="51">
        <v>13233</v>
      </c>
      <c r="G50" s="49">
        <f t="shared" si="0"/>
        <v>0</v>
      </c>
      <c r="H50" s="49">
        <f t="shared" si="1"/>
        <v>13233</v>
      </c>
      <c r="I50" s="50">
        <f t="shared" si="2"/>
        <v>0</v>
      </c>
      <c r="J50" s="52"/>
      <c r="K50" s="28"/>
      <c r="L50" s="47"/>
      <c r="M50" s="38" t="s">
        <v>126</v>
      </c>
      <c r="N50" s="24"/>
      <c r="O50" s="25"/>
      <c r="P50" s="26">
        <v>13233</v>
      </c>
      <c r="Q50" s="26"/>
      <c r="R50" s="26"/>
      <c r="S50" s="26"/>
      <c r="T50" s="26"/>
      <c r="U50" s="26"/>
      <c r="V50" s="26"/>
      <c r="W50" s="26"/>
      <c r="X50" s="26"/>
      <c r="Y50" s="26"/>
      <c r="Z50" s="26"/>
      <c r="AA50" s="26"/>
    </row>
    <row r="51" spans="1:27" s="39" customFormat="1" ht="258.75">
      <c r="A51" s="48">
        <v>47</v>
      </c>
      <c r="B51" s="59" t="s">
        <v>170</v>
      </c>
      <c r="C51" s="22" t="s">
        <v>167</v>
      </c>
      <c r="D51" s="23" t="s">
        <v>169</v>
      </c>
      <c r="E51" s="59" t="s">
        <v>168</v>
      </c>
      <c r="F51" s="51">
        <v>618429</v>
      </c>
      <c r="G51" s="49">
        <f t="shared" si="0"/>
        <v>74474</v>
      </c>
      <c r="H51" s="49">
        <f t="shared" si="1"/>
        <v>444517</v>
      </c>
      <c r="I51" s="50">
        <f t="shared" si="2"/>
        <v>173912</v>
      </c>
      <c r="J51" s="52">
        <v>1110731</v>
      </c>
      <c r="K51" s="28"/>
      <c r="L51" s="47"/>
      <c r="M51" s="38" t="s">
        <v>161</v>
      </c>
      <c r="N51" s="24"/>
      <c r="O51" s="25"/>
      <c r="P51" s="26"/>
      <c r="Q51" s="26">
        <v>294937</v>
      </c>
      <c r="R51" s="26">
        <v>75106</v>
      </c>
      <c r="S51" s="26">
        <v>74474</v>
      </c>
      <c r="T51" s="26"/>
      <c r="U51" s="26"/>
      <c r="V51" s="26"/>
      <c r="W51" s="26"/>
      <c r="X51" s="26"/>
      <c r="Y51" s="26"/>
      <c r="Z51" s="26"/>
      <c r="AA51" s="26"/>
    </row>
    <row r="52" spans="1:27" s="39" customFormat="1" ht="129">
      <c r="A52" s="48">
        <v>48</v>
      </c>
      <c r="B52" s="59" t="s">
        <v>162</v>
      </c>
      <c r="C52" s="22" t="s">
        <v>158</v>
      </c>
      <c r="D52" s="23" t="s">
        <v>159</v>
      </c>
      <c r="E52" s="59" t="s">
        <v>160</v>
      </c>
      <c r="F52" s="51">
        <v>88223</v>
      </c>
      <c r="G52" s="49">
        <f t="shared" si="0"/>
        <v>18380</v>
      </c>
      <c r="H52" s="49">
        <f t="shared" si="1"/>
        <v>40436</v>
      </c>
      <c r="I52" s="50">
        <f t="shared" si="2"/>
        <v>47787</v>
      </c>
      <c r="J52" s="52">
        <v>1110630</v>
      </c>
      <c r="K52" s="28"/>
      <c r="L52" s="47"/>
      <c r="M52" s="38" t="s">
        <v>161</v>
      </c>
      <c r="N52" s="24"/>
      <c r="O52" s="25"/>
      <c r="P52" s="26"/>
      <c r="Q52" s="26">
        <v>11028</v>
      </c>
      <c r="R52" s="26">
        <v>11028</v>
      </c>
      <c r="S52" s="26">
        <v>18380</v>
      </c>
      <c r="T52" s="26"/>
      <c r="U52" s="26"/>
      <c r="V52" s="26"/>
      <c r="W52" s="26"/>
      <c r="X52" s="26"/>
      <c r="Y52" s="26"/>
      <c r="Z52" s="26"/>
      <c r="AA52" s="26"/>
    </row>
    <row r="53" spans="1:27" s="39" customFormat="1" ht="64.5">
      <c r="A53" s="48">
        <v>49</v>
      </c>
      <c r="B53" s="59" t="s">
        <v>153</v>
      </c>
      <c r="C53" s="22" t="s">
        <v>149</v>
      </c>
      <c r="D53" s="23" t="s">
        <v>150</v>
      </c>
      <c r="E53" s="59" t="s">
        <v>152</v>
      </c>
      <c r="F53" s="51">
        <v>34374</v>
      </c>
      <c r="G53" s="49">
        <f t="shared" si="0"/>
        <v>0</v>
      </c>
      <c r="H53" s="49">
        <f t="shared" si="1"/>
        <v>1800</v>
      </c>
      <c r="I53" s="50">
        <f t="shared" si="2"/>
        <v>32574</v>
      </c>
      <c r="J53" s="52"/>
      <c r="K53" s="28"/>
      <c r="L53" s="47"/>
      <c r="M53" s="38" t="s">
        <v>151</v>
      </c>
      <c r="N53" s="24"/>
      <c r="O53" s="25"/>
      <c r="P53" s="26"/>
      <c r="Q53" s="26">
        <v>1800</v>
      </c>
      <c r="R53" s="26"/>
      <c r="S53" s="26"/>
      <c r="T53" s="26"/>
      <c r="U53" s="26"/>
      <c r="V53" s="26"/>
      <c r="W53" s="26"/>
      <c r="X53" s="26"/>
      <c r="Y53" s="26"/>
      <c r="Z53" s="26"/>
      <c r="AA53" s="26"/>
    </row>
    <row r="54" spans="1:27" s="39" customFormat="1" ht="145.5">
      <c r="A54" s="48">
        <v>50</v>
      </c>
      <c r="B54" s="59" t="s">
        <v>261</v>
      </c>
      <c r="C54" s="22" t="s">
        <v>258</v>
      </c>
      <c r="D54" s="23" t="s">
        <v>259</v>
      </c>
      <c r="E54" s="59" t="s">
        <v>260</v>
      </c>
      <c r="F54" s="51">
        <v>48300</v>
      </c>
      <c r="G54" s="49">
        <f t="shared" si="0"/>
        <v>13042</v>
      </c>
      <c r="H54" s="49">
        <f t="shared" si="1"/>
        <v>13042</v>
      </c>
      <c r="I54" s="50">
        <f t="shared" si="2"/>
        <v>35258</v>
      </c>
      <c r="J54" s="52">
        <v>1110630</v>
      </c>
      <c r="K54" s="28"/>
      <c r="L54" s="47"/>
      <c r="M54" s="38" t="s">
        <v>151</v>
      </c>
      <c r="N54" s="24"/>
      <c r="O54" s="25"/>
      <c r="P54" s="26"/>
      <c r="Q54" s="26"/>
      <c r="R54" s="26"/>
      <c r="S54" s="26">
        <v>13042</v>
      </c>
      <c r="T54" s="26"/>
      <c r="U54" s="26"/>
      <c r="V54" s="26"/>
      <c r="W54" s="26"/>
      <c r="X54" s="26"/>
      <c r="Y54" s="26"/>
      <c r="Z54" s="26"/>
      <c r="AA54" s="26"/>
    </row>
    <row r="55" spans="1:27" s="39" customFormat="1" ht="145.5">
      <c r="A55" s="48">
        <v>51</v>
      </c>
      <c r="B55" s="59" t="s">
        <v>250</v>
      </c>
      <c r="C55" s="22" t="s">
        <v>246</v>
      </c>
      <c r="D55" s="23" t="s">
        <v>247</v>
      </c>
      <c r="E55" s="59" t="s">
        <v>248</v>
      </c>
      <c r="F55" s="51">
        <v>1050000</v>
      </c>
      <c r="G55" s="49">
        <f t="shared" si="0"/>
        <v>636933</v>
      </c>
      <c r="H55" s="49">
        <f t="shared" si="1"/>
        <v>636933</v>
      </c>
      <c r="I55" s="50">
        <f t="shared" si="2"/>
        <v>413067</v>
      </c>
      <c r="J55" s="52">
        <v>1110731</v>
      </c>
      <c r="K55" s="28"/>
      <c r="L55" s="47"/>
      <c r="M55" s="38" t="s">
        <v>249</v>
      </c>
      <c r="N55" s="24"/>
      <c r="O55" s="25"/>
      <c r="P55" s="26"/>
      <c r="Q55" s="26"/>
      <c r="R55" s="26"/>
      <c r="S55" s="26">
        <v>636933</v>
      </c>
      <c r="T55" s="26"/>
      <c r="U55" s="26"/>
      <c r="V55" s="26"/>
      <c r="W55" s="26"/>
      <c r="X55" s="26"/>
      <c r="Y55" s="26"/>
      <c r="Z55" s="26"/>
      <c r="AA55" s="26"/>
    </row>
    <row r="56" spans="1:27" s="36" customFormat="1" ht="24.75" customHeight="1">
      <c r="A56" s="14"/>
      <c r="B56" s="15" t="s">
        <v>1</v>
      </c>
      <c r="C56" s="16"/>
      <c r="D56" s="17"/>
      <c r="E56" s="17"/>
      <c r="F56" s="18">
        <f>SUM(F5:F55)</f>
        <v>7898573</v>
      </c>
      <c r="G56" s="18">
        <f>SUM(G5:G55)</f>
        <v>1496731</v>
      </c>
      <c r="H56" s="18">
        <f>SUM(H5:H55)</f>
        <v>3923286</v>
      </c>
      <c r="I56" s="18">
        <f>SUM(I5:I55)</f>
        <v>3975287</v>
      </c>
      <c r="J56" s="19"/>
      <c r="K56" s="29"/>
      <c r="L56" s="40"/>
      <c r="M56" s="46"/>
      <c r="N56" s="32"/>
      <c r="O56" s="21"/>
      <c r="P56" s="12"/>
      <c r="Q56" s="12"/>
      <c r="R56" s="12"/>
      <c r="S56" s="12"/>
      <c r="T56" s="12"/>
      <c r="U56" s="12"/>
      <c r="V56" s="12"/>
      <c r="W56" s="12"/>
      <c r="X56" s="12"/>
      <c r="Y56" s="12"/>
      <c r="Z56" s="12"/>
      <c r="AA56" s="12"/>
    </row>
    <row r="57" spans="1:10" ht="6" customHeight="1">
      <c r="A57" s="3"/>
      <c r="B57" s="4"/>
      <c r="C57" s="5"/>
      <c r="D57" s="41"/>
      <c r="E57" s="4"/>
      <c r="F57" s="4"/>
      <c r="G57" s="4"/>
      <c r="H57" s="4"/>
      <c r="I57" s="4"/>
      <c r="J57" s="5"/>
    </row>
    <row r="58" spans="1:7" ht="15.75" hidden="1">
      <c r="A58" s="68" t="s">
        <v>50</v>
      </c>
      <c r="B58" s="68"/>
      <c r="C58" s="68"/>
      <c r="D58" s="68"/>
      <c r="E58" s="68"/>
      <c r="F58" s="68"/>
      <c r="G58" s="68"/>
    </row>
    <row r="59" spans="1:7" ht="15.75" hidden="1">
      <c r="A59" s="69" t="s">
        <v>51</v>
      </c>
      <c r="B59" s="69"/>
      <c r="C59" s="69"/>
      <c r="D59" s="69"/>
      <c r="E59" s="69"/>
      <c r="F59" s="69"/>
      <c r="G59" s="69"/>
    </row>
    <row r="60" spans="1:7" ht="15.75" hidden="1">
      <c r="A60" s="61" t="s">
        <v>52</v>
      </c>
      <c r="B60" s="61"/>
      <c r="C60" s="61"/>
      <c r="D60" s="61"/>
      <c r="E60" s="61"/>
      <c r="F60" s="61"/>
      <c r="G60" s="61"/>
    </row>
    <row r="61" spans="1:27" s="6" customFormat="1" ht="15.75" hidden="1">
      <c r="A61" s="61" t="s">
        <v>53</v>
      </c>
      <c r="B61" s="61"/>
      <c r="C61" s="61"/>
      <c r="D61" s="61"/>
      <c r="E61" s="61"/>
      <c r="F61" s="61"/>
      <c r="G61" s="61"/>
      <c r="J61" s="8"/>
      <c r="K61" s="30"/>
      <c r="L61" s="37"/>
      <c r="M61" s="42"/>
      <c r="N61" s="42"/>
      <c r="O61" s="43"/>
      <c r="P61" s="44"/>
      <c r="Q61" s="44"/>
      <c r="R61" s="44"/>
      <c r="S61" s="44"/>
      <c r="T61" s="44"/>
      <c r="U61" s="44"/>
      <c r="V61" s="44"/>
      <c r="W61" s="44"/>
      <c r="X61" s="44"/>
      <c r="Y61" s="44"/>
      <c r="Z61" s="44"/>
      <c r="AA61" s="44"/>
    </row>
    <row r="62" spans="1:27" s="6" customFormat="1" ht="19.5">
      <c r="A62" s="64" t="s">
        <v>54</v>
      </c>
      <c r="B62" s="64"/>
      <c r="C62" s="64"/>
      <c r="D62" s="7"/>
      <c r="E62" s="65" t="s">
        <v>55</v>
      </c>
      <c r="F62" s="65"/>
      <c r="G62" s="65"/>
      <c r="J62" s="8"/>
      <c r="K62" s="30"/>
      <c r="L62" s="37"/>
      <c r="M62" s="42"/>
      <c r="N62" s="42"/>
      <c r="O62" s="43"/>
      <c r="P62" s="44"/>
      <c r="Q62" s="44"/>
      <c r="R62" s="44"/>
      <c r="S62" s="44"/>
      <c r="T62" s="44"/>
      <c r="U62" s="44"/>
      <c r="V62" s="44"/>
      <c r="W62" s="44"/>
      <c r="X62" s="44"/>
      <c r="Y62" s="44"/>
      <c r="Z62" s="44"/>
      <c r="AA62" s="44"/>
    </row>
  </sheetData>
  <sheetProtection/>
  <autoFilter ref="A4:AA56"/>
  <mergeCells count="23">
    <mergeCell ref="A60:G60"/>
    <mergeCell ref="A61:G61"/>
    <mergeCell ref="A62:C62"/>
    <mergeCell ref="E62:G62"/>
    <mergeCell ref="J3:J4"/>
    <mergeCell ref="K3:K4"/>
    <mergeCell ref="F3:F4"/>
    <mergeCell ref="G3:H3"/>
    <mergeCell ref="I3:I4"/>
    <mergeCell ref="P3:AA3"/>
    <mergeCell ref="A58:G58"/>
    <mergeCell ref="A59:G59"/>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M48"/>
  <sheetViews>
    <sheetView view="pageBreakPreview" zoomScaleSheetLayoutView="100" zoomScalePageLayoutView="0" workbookViewId="0" topLeftCell="A1">
      <pane xSplit="3" ySplit="4" topLeftCell="D40" activePane="bottomRight" state="frozen"/>
      <selection pane="topLeft" activeCell="A1" sqref="A1"/>
      <selection pane="topRight" activeCell="D1" sqref="D1"/>
      <selection pane="bottomLeft" activeCell="A5" sqref="A5"/>
      <selection pane="bottomRight" activeCell="D29" sqref="D29"/>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1.62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customWidth="1"/>
    <col min="19" max="21" width="10.50390625" style="44" customWidth="1"/>
    <col min="22" max="24" width="9.00390625" style="44" customWidth="1"/>
    <col min="25" max="25" width="10.50390625" style="44" customWidth="1"/>
    <col min="26" max="26" width="11.625" style="44" customWidth="1"/>
    <col min="27" max="27" width="9.375" style="44" bestFit="1" customWidth="1"/>
    <col min="28" max="30" width="9.375" style="37" bestFit="1" customWidth="1"/>
    <col min="31" max="36" width="9.00390625" style="37" customWidth="1"/>
    <col min="37" max="38" width="9.375" style="37" bestFit="1" customWidth="1"/>
    <col min="39" max="16384" width="9.00390625" style="37" customWidth="1"/>
  </cols>
  <sheetData>
    <row r="1" spans="1:27" s="36" customFormat="1" ht="21.75">
      <c r="A1" s="71" t="s">
        <v>2</v>
      </c>
      <c r="B1" s="71"/>
      <c r="C1" s="71"/>
      <c r="D1" s="71"/>
      <c r="E1" s="71"/>
      <c r="F1" s="71"/>
      <c r="G1" s="71"/>
      <c r="H1" s="71"/>
      <c r="I1" s="71"/>
      <c r="J1" s="71"/>
      <c r="K1" s="71"/>
      <c r="L1" s="71"/>
      <c r="M1" s="33"/>
      <c r="N1" s="33"/>
      <c r="O1" s="34"/>
      <c r="P1" s="35"/>
      <c r="Q1" s="35"/>
      <c r="R1" s="35"/>
      <c r="S1" s="35"/>
      <c r="T1" s="35"/>
      <c r="U1" s="35"/>
      <c r="V1" s="35"/>
      <c r="W1" s="35"/>
      <c r="X1" s="35"/>
      <c r="Y1" s="35"/>
      <c r="Z1" s="35"/>
      <c r="AA1" s="35"/>
    </row>
    <row r="2" spans="1:27" s="36" customFormat="1" ht="19.5">
      <c r="A2" s="72" t="s">
        <v>177</v>
      </c>
      <c r="B2" s="72"/>
      <c r="C2" s="72"/>
      <c r="D2" s="72"/>
      <c r="E2" s="72"/>
      <c r="F2" s="72"/>
      <c r="G2" s="72"/>
      <c r="H2" s="72"/>
      <c r="I2" s="72"/>
      <c r="J2" s="72"/>
      <c r="K2" s="72"/>
      <c r="L2" s="72"/>
      <c r="M2" s="33"/>
      <c r="N2" s="33"/>
      <c r="O2" s="34"/>
      <c r="P2" s="35"/>
      <c r="Q2" s="35"/>
      <c r="R2" s="35"/>
      <c r="S2" s="35"/>
      <c r="T2" s="35"/>
      <c r="U2" s="35"/>
      <c r="V2" s="35"/>
      <c r="W2" s="35"/>
      <c r="X2" s="35"/>
      <c r="Y2" s="35"/>
      <c r="Z2" s="35"/>
      <c r="AA2" s="35"/>
    </row>
    <row r="3" spans="1:27" s="36" customFormat="1" ht="15.75">
      <c r="A3" s="73" t="s">
        <v>29</v>
      </c>
      <c r="B3" s="62" t="s">
        <v>3</v>
      </c>
      <c r="C3" s="62" t="s">
        <v>30</v>
      </c>
      <c r="D3" s="62" t="s">
        <v>4</v>
      </c>
      <c r="E3" s="62" t="s">
        <v>5</v>
      </c>
      <c r="F3" s="62" t="s">
        <v>6</v>
      </c>
      <c r="G3" s="62" t="s">
        <v>0</v>
      </c>
      <c r="H3" s="62"/>
      <c r="I3" s="62" t="s">
        <v>7</v>
      </c>
      <c r="J3" s="62" t="s">
        <v>11</v>
      </c>
      <c r="K3" s="63" t="s">
        <v>12</v>
      </c>
      <c r="L3" s="62" t="s">
        <v>8</v>
      </c>
      <c r="M3" s="70" t="s">
        <v>13</v>
      </c>
      <c r="N3" s="62" t="s">
        <v>28</v>
      </c>
      <c r="O3" s="62" t="s">
        <v>25</v>
      </c>
      <c r="P3" s="62" t="s">
        <v>26</v>
      </c>
      <c r="Q3" s="62"/>
      <c r="R3" s="62"/>
      <c r="S3" s="62"/>
      <c r="T3" s="62"/>
      <c r="U3" s="62"/>
      <c r="V3" s="62"/>
      <c r="W3" s="62"/>
      <c r="X3" s="62"/>
      <c r="Y3" s="62"/>
      <c r="Z3" s="62"/>
      <c r="AA3" s="62"/>
    </row>
    <row r="4" spans="1:39" s="36" customFormat="1" ht="32.25">
      <c r="A4" s="74"/>
      <c r="B4" s="62"/>
      <c r="C4" s="62"/>
      <c r="D4" s="62"/>
      <c r="E4" s="62"/>
      <c r="F4" s="62"/>
      <c r="G4" s="1" t="s">
        <v>9</v>
      </c>
      <c r="H4" s="1" t="s">
        <v>10</v>
      </c>
      <c r="I4" s="62"/>
      <c r="J4" s="62"/>
      <c r="K4" s="63"/>
      <c r="L4" s="62"/>
      <c r="M4" s="70"/>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91</v>
      </c>
      <c r="C5" s="48" t="s">
        <v>61</v>
      </c>
      <c r="D5" s="2" t="s">
        <v>89</v>
      </c>
      <c r="E5" s="47" t="s">
        <v>90</v>
      </c>
      <c r="F5" s="49">
        <v>109344</v>
      </c>
      <c r="G5" s="49">
        <f>R5</f>
        <v>0</v>
      </c>
      <c r="H5" s="49">
        <f>SUM(P5:R5)</f>
        <v>18980</v>
      </c>
      <c r="I5" s="50">
        <f>F5-H5</f>
        <v>90364</v>
      </c>
      <c r="J5" s="52">
        <v>11101</v>
      </c>
      <c r="K5" s="27"/>
      <c r="L5" s="47"/>
      <c r="M5" s="45" t="s">
        <v>44</v>
      </c>
      <c r="N5" s="31"/>
      <c r="O5" s="20"/>
      <c r="P5" s="11">
        <v>18380</v>
      </c>
      <c r="Q5" s="11">
        <v>600</v>
      </c>
      <c r="R5" s="11"/>
      <c r="S5" s="11"/>
      <c r="T5" s="11"/>
      <c r="U5" s="11"/>
      <c r="V5" s="11"/>
      <c r="W5" s="11"/>
      <c r="X5" s="11"/>
      <c r="Y5" s="11"/>
      <c r="Z5" s="11"/>
      <c r="AA5" s="11"/>
    </row>
    <row r="6" spans="1:27" ht="81">
      <c r="A6" s="48">
        <v>2</v>
      </c>
      <c r="B6" s="47" t="s">
        <v>185</v>
      </c>
      <c r="C6" s="48" t="s">
        <v>61</v>
      </c>
      <c r="D6" s="2" t="s">
        <v>184</v>
      </c>
      <c r="E6" s="47" t="s">
        <v>183</v>
      </c>
      <c r="F6" s="49">
        <v>39880</v>
      </c>
      <c r="G6" s="49">
        <f>R6</f>
        <v>33084</v>
      </c>
      <c r="H6" s="49">
        <f>SUM(P6:R6)</f>
        <v>33084</v>
      </c>
      <c r="I6" s="50">
        <f>F6-H6</f>
        <v>6796</v>
      </c>
      <c r="J6" s="52">
        <v>1110630</v>
      </c>
      <c r="K6" s="27"/>
      <c r="L6" s="47"/>
      <c r="M6" s="45" t="s">
        <v>44</v>
      </c>
      <c r="N6" s="31"/>
      <c r="O6" s="20"/>
      <c r="P6" s="11"/>
      <c r="Q6" s="11"/>
      <c r="R6" s="11">
        <v>33084</v>
      </c>
      <c r="S6" s="11"/>
      <c r="T6" s="11"/>
      <c r="U6" s="11"/>
      <c r="V6" s="11"/>
      <c r="W6" s="11"/>
      <c r="X6" s="11"/>
      <c r="Y6" s="11"/>
      <c r="Z6" s="11"/>
      <c r="AA6" s="11"/>
    </row>
    <row r="7" spans="1:27" ht="81">
      <c r="A7" s="48">
        <v>3</v>
      </c>
      <c r="B7" s="47" t="s">
        <v>60</v>
      </c>
      <c r="C7" s="48" t="s">
        <v>58</v>
      </c>
      <c r="D7" s="2" t="s">
        <v>112</v>
      </c>
      <c r="E7" s="47" t="s">
        <v>113</v>
      </c>
      <c r="F7" s="49">
        <v>255706</v>
      </c>
      <c r="G7" s="49">
        <f aca="true" t="shared" si="0" ref="G7:G41">R7</f>
        <v>78094</v>
      </c>
      <c r="H7" s="49">
        <f aca="true" t="shared" si="1" ref="H7:H41">SUM(P7:R7)</f>
        <v>172526</v>
      </c>
      <c r="I7" s="50">
        <f aca="true" t="shared" si="2" ref="I7:I41">F7-H7</f>
        <v>83180</v>
      </c>
      <c r="J7" s="53" t="s">
        <v>59</v>
      </c>
      <c r="K7" s="27"/>
      <c r="L7" s="47"/>
      <c r="M7" s="45" t="s">
        <v>46</v>
      </c>
      <c r="N7" s="31"/>
      <c r="O7" s="20"/>
      <c r="P7" s="11">
        <v>94432</v>
      </c>
      <c r="Q7" s="11"/>
      <c r="R7" s="11">
        <v>78094</v>
      </c>
      <c r="S7" s="11"/>
      <c r="T7" s="11"/>
      <c r="U7" s="11"/>
      <c r="V7" s="11"/>
      <c r="W7" s="11"/>
      <c r="X7" s="11"/>
      <c r="Y7" s="11"/>
      <c r="Z7" s="11"/>
      <c r="AA7" s="11"/>
    </row>
    <row r="8" spans="1:27" ht="32.25">
      <c r="A8" s="48">
        <v>4</v>
      </c>
      <c r="B8" s="47"/>
      <c r="C8" s="48" t="s">
        <v>114</v>
      </c>
      <c r="D8" s="2" t="s">
        <v>115</v>
      </c>
      <c r="E8" s="47"/>
      <c r="F8" s="49">
        <v>9269</v>
      </c>
      <c r="G8" s="49">
        <f t="shared" si="0"/>
        <v>0</v>
      </c>
      <c r="H8" s="49">
        <f t="shared" si="1"/>
        <v>0</v>
      </c>
      <c r="I8" s="50">
        <f t="shared" si="2"/>
        <v>9269</v>
      </c>
      <c r="J8" s="53"/>
      <c r="K8" s="27"/>
      <c r="L8" s="47"/>
      <c r="M8" s="45" t="s">
        <v>57</v>
      </c>
      <c r="N8" s="31"/>
      <c r="O8" s="20"/>
      <c r="P8" s="11"/>
      <c r="Q8" s="11"/>
      <c r="R8" s="11"/>
      <c r="S8" s="11"/>
      <c r="T8" s="11"/>
      <c r="U8" s="11"/>
      <c r="V8" s="11"/>
      <c r="W8" s="11"/>
      <c r="X8" s="11"/>
      <c r="Y8" s="11"/>
      <c r="Z8" s="11"/>
      <c r="AA8" s="11"/>
    </row>
    <row r="9" spans="1:27" ht="307.5">
      <c r="A9" s="48">
        <v>5</v>
      </c>
      <c r="B9" s="47" t="s">
        <v>69</v>
      </c>
      <c r="C9" s="48" t="s">
        <v>66</v>
      </c>
      <c r="D9" s="2" t="s">
        <v>67</v>
      </c>
      <c r="E9" s="47" t="s">
        <v>68</v>
      </c>
      <c r="F9" s="49">
        <v>233415</v>
      </c>
      <c r="G9" s="49">
        <f t="shared" si="0"/>
        <v>0</v>
      </c>
      <c r="H9" s="49">
        <f t="shared" si="1"/>
        <v>14059</v>
      </c>
      <c r="I9" s="50">
        <f t="shared" si="2"/>
        <v>219356</v>
      </c>
      <c r="J9" s="54">
        <v>1110731</v>
      </c>
      <c r="K9" s="27"/>
      <c r="L9" s="47"/>
      <c r="M9" s="45" t="s">
        <v>45</v>
      </c>
      <c r="N9" s="31"/>
      <c r="O9" s="20"/>
      <c r="P9" s="11">
        <v>7443</v>
      </c>
      <c r="Q9" s="11">
        <v>6616</v>
      </c>
      <c r="R9" s="11"/>
      <c r="S9" s="11"/>
      <c r="T9" s="11"/>
      <c r="U9" s="11"/>
      <c r="V9" s="11"/>
      <c r="W9" s="11"/>
      <c r="X9" s="11"/>
      <c r="Y9" s="11"/>
      <c r="Z9" s="11"/>
      <c r="AA9" s="11"/>
    </row>
    <row r="10" spans="1:27" ht="356.25">
      <c r="A10" s="48">
        <v>6</v>
      </c>
      <c r="B10" s="47" t="s">
        <v>73</v>
      </c>
      <c r="C10" s="48" t="s">
        <v>70</v>
      </c>
      <c r="D10" s="2" t="s">
        <v>71</v>
      </c>
      <c r="E10" s="47" t="s">
        <v>72</v>
      </c>
      <c r="F10" s="49">
        <v>10000</v>
      </c>
      <c r="G10" s="49">
        <f t="shared" si="0"/>
        <v>0</v>
      </c>
      <c r="H10" s="49">
        <f t="shared" si="1"/>
        <v>0</v>
      </c>
      <c r="I10" s="50">
        <f t="shared" si="2"/>
        <v>10000</v>
      </c>
      <c r="J10" s="53"/>
      <c r="K10" s="27"/>
      <c r="L10" s="47"/>
      <c r="M10" s="45" t="s">
        <v>46</v>
      </c>
      <c r="N10" s="31"/>
      <c r="O10" s="20"/>
      <c r="P10" s="11"/>
      <c r="Q10" s="11"/>
      <c r="R10" s="11"/>
      <c r="S10" s="11"/>
      <c r="T10" s="11"/>
      <c r="U10" s="11"/>
      <c r="V10" s="11"/>
      <c r="W10" s="11"/>
      <c r="X10" s="11"/>
      <c r="Y10" s="11"/>
      <c r="Z10" s="11"/>
      <c r="AA10" s="11"/>
    </row>
    <row r="11" spans="1:27" ht="145.5">
      <c r="A11" s="48">
        <v>7</v>
      </c>
      <c r="B11" s="23" t="s">
        <v>104</v>
      </c>
      <c r="C11" s="48" t="s">
        <v>101</v>
      </c>
      <c r="D11" s="2" t="s">
        <v>102</v>
      </c>
      <c r="E11" s="23" t="s">
        <v>103</v>
      </c>
      <c r="F11" s="49">
        <v>2907</v>
      </c>
      <c r="G11" s="49">
        <f t="shared" si="0"/>
        <v>0</v>
      </c>
      <c r="H11" s="49">
        <f t="shared" si="1"/>
        <v>2907</v>
      </c>
      <c r="I11" s="50">
        <f t="shared" si="2"/>
        <v>0</v>
      </c>
      <c r="J11" s="54">
        <v>1100731</v>
      </c>
      <c r="K11" s="27"/>
      <c r="L11" s="47" t="s">
        <v>137</v>
      </c>
      <c r="M11" s="45" t="s">
        <v>46</v>
      </c>
      <c r="N11" s="31"/>
      <c r="O11" s="20"/>
      <c r="P11" s="11">
        <v>2907</v>
      </c>
      <c r="Q11" s="11"/>
      <c r="R11" s="11"/>
      <c r="S11" s="11"/>
      <c r="T11" s="11"/>
      <c r="U11" s="11"/>
      <c r="V11" s="11"/>
      <c r="W11" s="11"/>
      <c r="X11" s="11"/>
      <c r="Y11" s="11"/>
      <c r="Z11" s="11"/>
      <c r="AA11" s="11"/>
    </row>
    <row r="12" spans="1:27" ht="210">
      <c r="A12" s="48">
        <v>8</v>
      </c>
      <c r="B12" s="47" t="s">
        <v>96</v>
      </c>
      <c r="C12" s="48" t="s">
        <v>93</v>
      </c>
      <c r="D12" s="2" t="s">
        <v>94</v>
      </c>
      <c r="E12" s="47" t="s">
        <v>95</v>
      </c>
      <c r="F12" s="49">
        <v>33083</v>
      </c>
      <c r="G12" s="49">
        <f t="shared" si="0"/>
        <v>9925</v>
      </c>
      <c r="H12" s="49">
        <f t="shared" si="1"/>
        <v>19850</v>
      </c>
      <c r="I12" s="50">
        <f t="shared" si="2"/>
        <v>13233</v>
      </c>
      <c r="J12" s="54">
        <v>1110731</v>
      </c>
      <c r="K12" s="27"/>
      <c r="L12" s="47"/>
      <c r="M12" s="45" t="s">
        <v>46</v>
      </c>
      <c r="N12" s="31"/>
      <c r="O12" s="20"/>
      <c r="P12" s="11">
        <v>9925</v>
      </c>
      <c r="Q12" s="11"/>
      <c r="R12" s="11">
        <v>9925</v>
      </c>
      <c r="S12" s="11"/>
      <c r="T12" s="11"/>
      <c r="U12" s="11"/>
      <c r="V12" s="11"/>
      <c r="W12" s="11"/>
      <c r="X12" s="11"/>
      <c r="Y12" s="11"/>
      <c r="Z12" s="11"/>
      <c r="AA12" s="11"/>
    </row>
    <row r="13" spans="1:27" ht="145.5">
      <c r="A13" s="48">
        <v>9</v>
      </c>
      <c r="B13" s="47" t="s">
        <v>85</v>
      </c>
      <c r="C13" s="48" t="s">
        <v>82</v>
      </c>
      <c r="D13" s="2" t="s">
        <v>83</v>
      </c>
      <c r="E13" s="47" t="s">
        <v>84</v>
      </c>
      <c r="F13" s="49">
        <v>37612</v>
      </c>
      <c r="G13" s="49">
        <f t="shared" si="0"/>
        <v>0</v>
      </c>
      <c r="H13" s="49">
        <f t="shared" si="1"/>
        <v>0</v>
      </c>
      <c r="I13" s="50">
        <f t="shared" si="2"/>
        <v>37612</v>
      </c>
      <c r="J13" s="54">
        <v>1110731</v>
      </c>
      <c r="K13" s="27"/>
      <c r="L13" s="47"/>
      <c r="M13" s="45" t="s">
        <v>47</v>
      </c>
      <c r="N13" s="31"/>
      <c r="O13" s="20"/>
      <c r="P13" s="11"/>
      <c r="Q13" s="11"/>
      <c r="R13" s="11"/>
      <c r="S13" s="11"/>
      <c r="T13" s="11"/>
      <c r="U13" s="11"/>
      <c r="V13" s="11"/>
      <c r="W13" s="11"/>
      <c r="X13" s="11"/>
      <c r="Y13" s="11"/>
      <c r="Z13" s="11"/>
      <c r="AA13" s="11"/>
    </row>
    <row r="14" spans="1:27" ht="177.75">
      <c r="A14" s="48">
        <v>10</v>
      </c>
      <c r="B14" s="47" t="s">
        <v>132</v>
      </c>
      <c r="C14" s="48" t="s">
        <v>130</v>
      </c>
      <c r="D14" s="2" t="s">
        <v>131</v>
      </c>
      <c r="E14" s="47" t="s">
        <v>133</v>
      </c>
      <c r="F14" s="49">
        <f>65000+195950</f>
        <v>260950</v>
      </c>
      <c r="G14" s="49">
        <f t="shared" si="0"/>
        <v>9253</v>
      </c>
      <c r="H14" s="49">
        <f t="shared" si="1"/>
        <v>245279</v>
      </c>
      <c r="I14" s="50">
        <f t="shared" si="2"/>
        <v>15671</v>
      </c>
      <c r="J14" s="54">
        <v>1110731</v>
      </c>
      <c r="K14" s="27"/>
      <c r="L14" s="47"/>
      <c r="M14" s="45" t="s">
        <v>46</v>
      </c>
      <c r="N14" s="31"/>
      <c r="O14" s="20"/>
      <c r="P14" s="11">
        <v>236026</v>
      </c>
      <c r="Q14" s="11"/>
      <c r="R14" s="11">
        <v>9253</v>
      </c>
      <c r="S14" s="11"/>
      <c r="T14" s="11"/>
      <c r="U14" s="11"/>
      <c r="V14" s="11"/>
      <c r="W14" s="11"/>
      <c r="X14" s="11"/>
      <c r="Y14" s="11"/>
      <c r="Z14" s="11"/>
      <c r="AA14" s="11"/>
    </row>
    <row r="15" spans="1:27" ht="258.75">
      <c r="A15" s="48">
        <v>11</v>
      </c>
      <c r="B15" s="47" t="s">
        <v>65</v>
      </c>
      <c r="C15" s="48" t="s">
        <v>62</v>
      </c>
      <c r="D15" s="2" t="s">
        <v>63</v>
      </c>
      <c r="E15" s="47" t="s">
        <v>64</v>
      </c>
      <c r="F15" s="49">
        <v>18829</v>
      </c>
      <c r="G15" s="49">
        <f t="shared" si="0"/>
        <v>0</v>
      </c>
      <c r="H15" s="49">
        <f t="shared" si="1"/>
        <v>4084</v>
      </c>
      <c r="I15" s="50">
        <f t="shared" si="2"/>
        <v>14745</v>
      </c>
      <c r="J15" s="54">
        <v>1110710</v>
      </c>
      <c r="K15" s="27"/>
      <c r="L15" s="47"/>
      <c r="M15" s="45" t="s">
        <v>43</v>
      </c>
      <c r="N15" s="31"/>
      <c r="O15" s="20"/>
      <c r="P15" s="11"/>
      <c r="Q15" s="11">
        <v>4084</v>
      </c>
      <c r="R15" s="11"/>
      <c r="S15" s="11"/>
      <c r="T15" s="11"/>
      <c r="U15" s="11"/>
      <c r="V15" s="11"/>
      <c r="W15" s="11"/>
      <c r="X15" s="11"/>
      <c r="Y15" s="11"/>
      <c r="Z15" s="11"/>
      <c r="AA15" s="11"/>
    </row>
    <row r="16" spans="1:27" ht="177.75">
      <c r="A16" s="48">
        <v>12</v>
      </c>
      <c r="B16" s="47" t="s">
        <v>197</v>
      </c>
      <c r="C16" s="48" t="s">
        <v>62</v>
      </c>
      <c r="D16" s="2" t="s">
        <v>195</v>
      </c>
      <c r="E16" s="47" t="s">
        <v>196</v>
      </c>
      <c r="F16" s="49">
        <v>48420</v>
      </c>
      <c r="G16" s="49">
        <f>R16</f>
        <v>0</v>
      </c>
      <c r="H16" s="49">
        <f>SUM(P16:R16)</f>
        <v>0</v>
      </c>
      <c r="I16" s="50">
        <f>F16-H16</f>
        <v>48420</v>
      </c>
      <c r="J16" s="54">
        <v>1110731</v>
      </c>
      <c r="K16" s="27"/>
      <c r="L16" s="47"/>
      <c r="M16" s="45" t="s">
        <v>43</v>
      </c>
      <c r="N16" s="31"/>
      <c r="O16" s="20"/>
      <c r="P16" s="11"/>
      <c r="Q16" s="11"/>
      <c r="R16" s="11"/>
      <c r="S16" s="11"/>
      <c r="T16" s="11"/>
      <c r="U16" s="11"/>
      <c r="V16" s="11"/>
      <c r="W16" s="11"/>
      <c r="X16" s="11"/>
      <c r="Y16" s="11"/>
      <c r="Z16" s="11"/>
      <c r="AA16" s="11"/>
    </row>
    <row r="17" spans="1:27" ht="96.75">
      <c r="A17" s="48">
        <v>13</v>
      </c>
      <c r="B17" s="47" t="s">
        <v>81</v>
      </c>
      <c r="C17" s="48" t="s">
        <v>78</v>
      </c>
      <c r="D17" s="2" t="s">
        <v>80</v>
      </c>
      <c r="E17" s="47" t="s">
        <v>79</v>
      </c>
      <c r="F17" s="49">
        <v>21081</v>
      </c>
      <c r="G17" s="49">
        <f t="shared" si="0"/>
        <v>0</v>
      </c>
      <c r="H17" s="49">
        <f t="shared" si="1"/>
        <v>368</v>
      </c>
      <c r="I17" s="50">
        <f t="shared" si="2"/>
        <v>20713</v>
      </c>
      <c r="J17" s="52">
        <v>1110731</v>
      </c>
      <c r="K17" s="27"/>
      <c r="L17" s="47"/>
      <c r="M17" s="45" t="s">
        <v>43</v>
      </c>
      <c r="N17" s="31"/>
      <c r="O17" s="20"/>
      <c r="P17" s="11"/>
      <c r="Q17" s="11">
        <v>368</v>
      </c>
      <c r="R17" s="11"/>
      <c r="S17" s="11"/>
      <c r="T17" s="11"/>
      <c r="U17" s="11"/>
      <c r="V17" s="11"/>
      <c r="W17" s="11"/>
      <c r="X17" s="11"/>
      <c r="Y17" s="11"/>
      <c r="Z17" s="11"/>
      <c r="AA17" s="11"/>
    </row>
    <row r="18" spans="1:27" ht="177.75">
      <c r="A18" s="48">
        <v>14</v>
      </c>
      <c r="B18" s="47" t="s">
        <v>209</v>
      </c>
      <c r="C18" s="48" t="s">
        <v>74</v>
      </c>
      <c r="D18" s="2" t="s">
        <v>75</v>
      </c>
      <c r="E18" s="47" t="s">
        <v>76</v>
      </c>
      <c r="F18" s="49">
        <v>4411</v>
      </c>
      <c r="G18" s="49">
        <f t="shared" si="0"/>
        <v>0</v>
      </c>
      <c r="H18" s="49">
        <f t="shared" si="1"/>
        <v>4411</v>
      </c>
      <c r="I18" s="50">
        <f t="shared" si="2"/>
        <v>0</v>
      </c>
      <c r="J18" s="52">
        <v>1110731</v>
      </c>
      <c r="K18" s="27"/>
      <c r="L18" s="47"/>
      <c r="M18" s="45" t="s">
        <v>46</v>
      </c>
      <c r="N18" s="31"/>
      <c r="O18" s="20"/>
      <c r="P18" s="11">
        <v>4411</v>
      </c>
      <c r="Q18" s="11"/>
      <c r="R18" s="11"/>
      <c r="S18" s="11"/>
      <c r="T18" s="11"/>
      <c r="U18" s="11"/>
      <c r="V18" s="11"/>
      <c r="W18" s="11"/>
      <c r="X18" s="11"/>
      <c r="Y18" s="11"/>
      <c r="Z18" s="11"/>
      <c r="AA18" s="11"/>
    </row>
    <row r="19" spans="1:27" ht="162">
      <c r="A19" s="48">
        <v>15</v>
      </c>
      <c r="B19" s="47" t="s">
        <v>208</v>
      </c>
      <c r="C19" s="48" t="s">
        <v>74</v>
      </c>
      <c r="D19" s="2" t="s">
        <v>207</v>
      </c>
      <c r="E19" s="47" t="s">
        <v>206</v>
      </c>
      <c r="F19" s="49">
        <v>30878</v>
      </c>
      <c r="G19" s="49">
        <f>R19</f>
        <v>4411</v>
      </c>
      <c r="H19" s="49">
        <f>SUM(P19:R19)</f>
        <v>4411</v>
      </c>
      <c r="I19" s="50">
        <f>F19-H19</f>
        <v>26467</v>
      </c>
      <c r="J19" s="52">
        <v>1110731</v>
      </c>
      <c r="K19" s="27"/>
      <c r="L19" s="47"/>
      <c r="M19" s="45" t="s">
        <v>46</v>
      </c>
      <c r="N19" s="31"/>
      <c r="O19" s="20"/>
      <c r="P19" s="11"/>
      <c r="Q19" s="11"/>
      <c r="R19" s="11">
        <v>4411</v>
      </c>
      <c r="S19" s="11"/>
      <c r="T19" s="11"/>
      <c r="U19" s="11"/>
      <c r="V19" s="11"/>
      <c r="W19" s="11"/>
      <c r="X19" s="11"/>
      <c r="Y19" s="11"/>
      <c r="Z19" s="11"/>
      <c r="AA19" s="11"/>
    </row>
    <row r="20" spans="1:27" ht="64.5">
      <c r="A20" s="48">
        <v>16</v>
      </c>
      <c r="B20" s="47"/>
      <c r="C20" s="48" t="s">
        <v>86</v>
      </c>
      <c r="D20" s="2" t="s">
        <v>88</v>
      </c>
      <c r="E20" s="47" t="s">
        <v>87</v>
      </c>
      <c r="F20" s="49">
        <v>120000</v>
      </c>
      <c r="G20" s="49">
        <f t="shared" si="0"/>
        <v>0</v>
      </c>
      <c r="H20" s="49">
        <f t="shared" si="1"/>
        <v>0</v>
      </c>
      <c r="I20" s="50">
        <f t="shared" si="2"/>
        <v>120000</v>
      </c>
      <c r="J20" s="52">
        <v>1110731</v>
      </c>
      <c r="K20" s="27"/>
      <c r="L20" s="47"/>
      <c r="M20" s="45" t="s">
        <v>46</v>
      </c>
      <c r="N20" s="31"/>
      <c r="O20" s="20"/>
      <c r="P20" s="11"/>
      <c r="Q20" s="11"/>
      <c r="R20" s="11"/>
      <c r="S20" s="11"/>
      <c r="T20" s="11"/>
      <c r="U20" s="11"/>
      <c r="V20" s="11"/>
      <c r="W20" s="11"/>
      <c r="X20" s="11"/>
      <c r="Y20" s="11"/>
      <c r="Z20" s="11"/>
      <c r="AA20" s="11"/>
    </row>
    <row r="21" spans="1:27" ht="162">
      <c r="A21" s="48">
        <v>17</v>
      </c>
      <c r="B21" s="47" t="s">
        <v>166</v>
      </c>
      <c r="C21" s="48" t="s">
        <v>163</v>
      </c>
      <c r="D21" s="2" t="s">
        <v>164</v>
      </c>
      <c r="E21" s="47" t="s">
        <v>165</v>
      </c>
      <c r="F21" s="49">
        <v>4000</v>
      </c>
      <c r="G21" s="49">
        <f t="shared" si="0"/>
        <v>0</v>
      </c>
      <c r="H21" s="49">
        <f t="shared" si="1"/>
        <v>0</v>
      </c>
      <c r="I21" s="50">
        <f t="shared" si="2"/>
        <v>4000</v>
      </c>
      <c r="J21" s="52">
        <v>1110331</v>
      </c>
      <c r="K21" s="27"/>
      <c r="L21" s="47"/>
      <c r="M21" s="45" t="s">
        <v>45</v>
      </c>
      <c r="N21" s="31"/>
      <c r="O21" s="20"/>
      <c r="P21" s="11"/>
      <c r="Q21" s="11"/>
      <c r="R21" s="11"/>
      <c r="S21" s="11"/>
      <c r="T21" s="11"/>
      <c r="U21" s="11"/>
      <c r="V21" s="11"/>
      <c r="W21" s="11"/>
      <c r="X21" s="11"/>
      <c r="Y21" s="11"/>
      <c r="Z21" s="11"/>
      <c r="AA21" s="11"/>
    </row>
    <row r="22" spans="1:27" ht="81">
      <c r="A22" s="48">
        <v>18</v>
      </c>
      <c r="B22" s="23" t="s">
        <v>213</v>
      </c>
      <c r="C22" s="48" t="s">
        <v>210</v>
      </c>
      <c r="D22" s="2" t="s">
        <v>211</v>
      </c>
      <c r="E22" s="23" t="s">
        <v>212</v>
      </c>
      <c r="F22" s="49">
        <v>416373</v>
      </c>
      <c r="G22" s="49">
        <f>R22</f>
        <v>0</v>
      </c>
      <c r="H22" s="49">
        <f>SUM(P22:R22)</f>
        <v>0</v>
      </c>
      <c r="I22" s="50">
        <f>F22-H22</f>
        <v>416373</v>
      </c>
      <c r="J22" s="52">
        <v>11107</v>
      </c>
      <c r="K22" s="27"/>
      <c r="L22" s="47"/>
      <c r="M22" s="45" t="s">
        <v>57</v>
      </c>
      <c r="N22" s="31"/>
      <c r="O22" s="20"/>
      <c r="P22" s="11"/>
      <c r="Q22" s="11"/>
      <c r="R22" s="11"/>
      <c r="S22" s="11"/>
      <c r="T22" s="11"/>
      <c r="U22" s="11"/>
      <c r="V22" s="11"/>
      <c r="W22" s="11"/>
      <c r="X22" s="11"/>
      <c r="Y22" s="11"/>
      <c r="Z22" s="11"/>
      <c r="AA22" s="11"/>
    </row>
    <row r="23" spans="1:27" ht="96.75">
      <c r="A23" s="48">
        <v>19</v>
      </c>
      <c r="B23" s="47" t="s">
        <v>148</v>
      </c>
      <c r="C23" s="48" t="s">
        <v>145</v>
      </c>
      <c r="D23" s="2" t="s">
        <v>146</v>
      </c>
      <c r="E23" s="47" t="s">
        <v>147</v>
      </c>
      <c r="F23" s="49">
        <v>8000</v>
      </c>
      <c r="G23" s="49">
        <f t="shared" si="0"/>
        <v>0</v>
      </c>
      <c r="H23" s="49">
        <f t="shared" si="1"/>
        <v>8000</v>
      </c>
      <c r="I23" s="50">
        <f t="shared" si="2"/>
        <v>0</v>
      </c>
      <c r="J23" s="52"/>
      <c r="K23" s="27"/>
      <c r="L23" s="47"/>
      <c r="M23" s="45" t="s">
        <v>44</v>
      </c>
      <c r="N23" s="31"/>
      <c r="O23" s="20"/>
      <c r="P23" s="11"/>
      <c r="Q23" s="11">
        <v>8000</v>
      </c>
      <c r="R23" s="11"/>
      <c r="S23" s="11"/>
      <c r="T23" s="11"/>
      <c r="U23" s="11"/>
      <c r="V23" s="11"/>
      <c r="W23" s="11"/>
      <c r="X23" s="11"/>
      <c r="Y23" s="11"/>
      <c r="Z23" s="11"/>
      <c r="AA23" s="11"/>
    </row>
    <row r="24" spans="1:27" ht="113.25">
      <c r="A24" s="48">
        <v>20</v>
      </c>
      <c r="B24" s="47" t="s">
        <v>181</v>
      </c>
      <c r="C24" s="48" t="s">
        <v>178</v>
      </c>
      <c r="D24" s="2" t="s">
        <v>179</v>
      </c>
      <c r="E24" s="47" t="s">
        <v>180</v>
      </c>
      <c r="F24" s="49">
        <v>40000</v>
      </c>
      <c r="G24" s="49">
        <f>R24</f>
        <v>0</v>
      </c>
      <c r="H24" s="49">
        <f>SUM(P24:R24)</f>
        <v>0</v>
      </c>
      <c r="I24" s="50">
        <f>F24-H24</f>
        <v>40000</v>
      </c>
      <c r="J24" s="52">
        <v>1110731</v>
      </c>
      <c r="K24" s="27"/>
      <c r="L24" s="47"/>
      <c r="M24" s="45" t="s">
        <v>47</v>
      </c>
      <c r="N24" s="31"/>
      <c r="O24" s="20"/>
      <c r="P24" s="11"/>
      <c r="Q24" s="11"/>
      <c r="R24" s="11"/>
      <c r="S24" s="11"/>
      <c r="T24" s="11"/>
      <c r="U24" s="11"/>
      <c r="V24" s="11"/>
      <c r="W24" s="11"/>
      <c r="X24" s="11"/>
      <c r="Y24" s="11"/>
      <c r="Z24" s="11"/>
      <c r="AA24" s="11"/>
    </row>
    <row r="25" spans="1:27" ht="162">
      <c r="A25" s="48">
        <v>21</v>
      </c>
      <c r="B25" s="47" t="s">
        <v>156</v>
      </c>
      <c r="C25" s="48" t="s">
        <v>154</v>
      </c>
      <c r="D25" s="2" t="s">
        <v>155</v>
      </c>
      <c r="E25" s="47" t="s">
        <v>157</v>
      </c>
      <c r="F25" s="49">
        <v>246000</v>
      </c>
      <c r="G25" s="49">
        <f>R25</f>
        <v>72707</v>
      </c>
      <c r="H25" s="49">
        <f>SUM(P25:R25)</f>
        <v>72707</v>
      </c>
      <c r="I25" s="50">
        <f>F25-H25</f>
        <v>173293</v>
      </c>
      <c r="J25" s="52">
        <v>1110731</v>
      </c>
      <c r="K25" s="27"/>
      <c r="L25" s="47"/>
      <c r="M25" s="45" t="s">
        <v>46</v>
      </c>
      <c r="N25" s="31"/>
      <c r="O25" s="20"/>
      <c r="P25" s="11"/>
      <c r="Q25" s="11"/>
      <c r="R25" s="11">
        <v>72707</v>
      </c>
      <c r="S25" s="11"/>
      <c r="T25" s="11"/>
      <c r="U25" s="11"/>
      <c r="V25" s="11"/>
      <c r="W25" s="11"/>
      <c r="X25" s="11"/>
      <c r="Y25" s="11"/>
      <c r="Z25" s="11"/>
      <c r="AA25" s="11"/>
    </row>
    <row r="26" spans="1:39" ht="48">
      <c r="A26" s="48">
        <v>22</v>
      </c>
      <c r="B26" s="47" t="s">
        <v>98</v>
      </c>
      <c r="C26" s="48" t="s">
        <v>97</v>
      </c>
      <c r="D26" s="2" t="s">
        <v>99</v>
      </c>
      <c r="E26" s="47" t="s">
        <v>182</v>
      </c>
      <c r="F26" s="49">
        <f>SUM(AB26:AM26)</f>
        <v>1106302</v>
      </c>
      <c r="G26" s="49">
        <f t="shared" si="0"/>
        <v>257436</v>
      </c>
      <c r="H26" s="49">
        <f t="shared" si="1"/>
        <v>1068023</v>
      </c>
      <c r="I26" s="50">
        <f t="shared" si="2"/>
        <v>38279</v>
      </c>
      <c r="J26" s="13">
        <v>11112</v>
      </c>
      <c r="K26" s="27"/>
      <c r="L26" s="23"/>
      <c r="M26" s="45" t="s">
        <v>48</v>
      </c>
      <c r="N26" s="9"/>
      <c r="O26" s="20"/>
      <c r="P26" s="11">
        <v>553151</v>
      </c>
      <c r="Q26" s="11">
        <v>257436</v>
      </c>
      <c r="R26" s="11">
        <v>257436</v>
      </c>
      <c r="S26" s="11"/>
      <c r="T26" s="11"/>
      <c r="U26" s="11"/>
      <c r="V26" s="11"/>
      <c r="W26" s="11"/>
      <c r="X26" s="11"/>
      <c r="Y26" s="11"/>
      <c r="Z26" s="11"/>
      <c r="AA26" s="11"/>
      <c r="AB26" s="44">
        <v>295715</v>
      </c>
      <c r="AC26" s="44">
        <v>295715</v>
      </c>
      <c r="AD26" s="44">
        <v>257436</v>
      </c>
      <c r="AE26" s="44">
        <v>257436</v>
      </c>
      <c r="AF26" s="44"/>
      <c r="AG26" s="44"/>
      <c r="AH26" s="44"/>
      <c r="AI26" s="44"/>
      <c r="AJ26" s="44"/>
      <c r="AK26" s="44"/>
      <c r="AL26" s="44"/>
      <c r="AM26" s="44"/>
    </row>
    <row r="27" spans="1:39" ht="48">
      <c r="A27" s="48">
        <v>23</v>
      </c>
      <c r="B27" s="58" t="s">
        <v>120</v>
      </c>
      <c r="C27" s="48" t="s">
        <v>117</v>
      </c>
      <c r="D27" s="2" t="s">
        <v>118</v>
      </c>
      <c r="E27" s="47" t="s">
        <v>119</v>
      </c>
      <c r="F27" s="49">
        <f>SUM(AB27:AM27)</f>
        <v>200000</v>
      </c>
      <c r="G27" s="49">
        <f t="shared" si="0"/>
        <v>200000</v>
      </c>
      <c r="H27" s="49">
        <f t="shared" si="1"/>
        <v>200000</v>
      </c>
      <c r="I27" s="50">
        <f t="shared" si="2"/>
        <v>0</v>
      </c>
      <c r="J27" s="13">
        <v>11112</v>
      </c>
      <c r="K27" s="27"/>
      <c r="L27" s="23"/>
      <c r="M27" s="45" t="s">
        <v>48</v>
      </c>
      <c r="N27" s="9"/>
      <c r="O27" s="20"/>
      <c r="P27" s="11"/>
      <c r="Q27" s="11"/>
      <c r="R27" s="11">
        <v>200000</v>
      </c>
      <c r="S27" s="11"/>
      <c r="T27" s="11"/>
      <c r="U27" s="11"/>
      <c r="V27" s="11"/>
      <c r="W27" s="11"/>
      <c r="X27" s="11"/>
      <c r="Y27" s="11"/>
      <c r="Z27" s="11"/>
      <c r="AA27" s="11"/>
      <c r="AB27" s="44"/>
      <c r="AC27" s="44">
        <v>200000</v>
      </c>
      <c r="AD27" s="44"/>
      <c r="AE27" s="44"/>
      <c r="AF27" s="44"/>
      <c r="AG27" s="44"/>
      <c r="AH27" s="44"/>
      <c r="AI27" s="44"/>
      <c r="AJ27" s="44"/>
      <c r="AK27" s="44"/>
      <c r="AL27" s="44"/>
      <c r="AM27" s="44"/>
    </row>
    <row r="28" spans="1:39" ht="64.5">
      <c r="A28" s="48">
        <v>24</v>
      </c>
      <c r="B28" s="47" t="s">
        <v>194</v>
      </c>
      <c r="C28" s="48" t="s">
        <v>190</v>
      </c>
      <c r="D28" s="2" t="s">
        <v>191</v>
      </c>
      <c r="E28" s="47" t="s">
        <v>193</v>
      </c>
      <c r="F28" s="49">
        <v>158816</v>
      </c>
      <c r="G28" s="49">
        <f>R28</f>
        <v>0</v>
      </c>
      <c r="H28" s="49">
        <f>SUM(P28:R28)</f>
        <v>0</v>
      </c>
      <c r="I28" s="50">
        <f>F28-H28</f>
        <v>158816</v>
      </c>
      <c r="J28" s="13">
        <v>11112</v>
      </c>
      <c r="K28" s="27"/>
      <c r="L28" s="23"/>
      <c r="M28" s="45" t="s">
        <v>192</v>
      </c>
      <c r="N28" s="9"/>
      <c r="O28" s="20"/>
      <c r="P28" s="11"/>
      <c r="Q28" s="11"/>
      <c r="R28" s="11"/>
      <c r="S28" s="11"/>
      <c r="T28" s="11"/>
      <c r="U28" s="11"/>
      <c r="V28" s="11"/>
      <c r="W28" s="11"/>
      <c r="X28" s="11"/>
      <c r="Y28" s="11"/>
      <c r="Z28" s="11"/>
      <c r="AA28" s="11"/>
      <c r="AB28" s="44"/>
      <c r="AC28" s="44"/>
      <c r="AD28" s="44"/>
      <c r="AE28" s="44"/>
      <c r="AF28" s="44"/>
      <c r="AG28" s="44"/>
      <c r="AH28" s="44"/>
      <c r="AI28" s="44"/>
      <c r="AJ28" s="44"/>
      <c r="AK28" s="44"/>
      <c r="AL28" s="44"/>
      <c r="AM28" s="44"/>
    </row>
    <row r="29" spans="1:39" ht="96.75">
      <c r="A29" s="48">
        <v>25</v>
      </c>
      <c r="B29" s="58" t="s">
        <v>201</v>
      </c>
      <c r="C29" s="48" t="s">
        <v>198</v>
      </c>
      <c r="D29" s="2" t="s">
        <v>199</v>
      </c>
      <c r="E29" s="47" t="s">
        <v>200</v>
      </c>
      <c r="F29" s="49">
        <v>85234</v>
      </c>
      <c r="G29" s="49">
        <f>R29</f>
        <v>13600</v>
      </c>
      <c r="H29" s="49">
        <f>SUM(P29:R29)</f>
        <v>13600</v>
      </c>
      <c r="I29" s="50">
        <f>F29-H29</f>
        <v>71634</v>
      </c>
      <c r="J29" s="13">
        <v>1110430</v>
      </c>
      <c r="K29" s="27"/>
      <c r="L29" s="23"/>
      <c r="M29" s="45" t="s">
        <v>43</v>
      </c>
      <c r="N29" s="9"/>
      <c r="O29" s="20"/>
      <c r="P29" s="11"/>
      <c r="Q29" s="11"/>
      <c r="R29" s="11">
        <v>13600</v>
      </c>
      <c r="S29" s="11"/>
      <c r="T29" s="11"/>
      <c r="U29" s="11"/>
      <c r="V29" s="11"/>
      <c r="W29" s="11"/>
      <c r="X29" s="11"/>
      <c r="Y29" s="11"/>
      <c r="Z29" s="11"/>
      <c r="AA29" s="11"/>
      <c r="AB29" s="44"/>
      <c r="AC29" s="44"/>
      <c r="AD29" s="44"/>
      <c r="AE29" s="44"/>
      <c r="AF29" s="44"/>
      <c r="AG29" s="44"/>
      <c r="AH29" s="44"/>
      <c r="AI29" s="44"/>
      <c r="AJ29" s="44"/>
      <c r="AK29" s="44"/>
      <c r="AL29" s="44"/>
      <c r="AM29" s="44"/>
    </row>
    <row r="30" spans="1:39" ht="96.75">
      <c r="A30" s="48">
        <v>26</v>
      </c>
      <c r="B30" s="47" t="s">
        <v>144</v>
      </c>
      <c r="C30" s="48" t="s">
        <v>140</v>
      </c>
      <c r="D30" s="2" t="s">
        <v>141</v>
      </c>
      <c r="E30" s="47" t="s">
        <v>143</v>
      </c>
      <c r="F30" s="49">
        <v>50000</v>
      </c>
      <c r="G30" s="49">
        <f t="shared" si="0"/>
        <v>0</v>
      </c>
      <c r="H30" s="49">
        <f t="shared" si="1"/>
        <v>0</v>
      </c>
      <c r="I30" s="50">
        <f t="shared" si="2"/>
        <v>50000</v>
      </c>
      <c r="J30" s="13">
        <v>1110731</v>
      </c>
      <c r="K30" s="27"/>
      <c r="L30" s="23"/>
      <c r="M30" s="45" t="s">
        <v>142</v>
      </c>
      <c r="N30" s="9"/>
      <c r="O30" s="20"/>
      <c r="P30" s="11"/>
      <c r="Q30" s="11"/>
      <c r="R30" s="11"/>
      <c r="S30" s="11"/>
      <c r="T30" s="11"/>
      <c r="U30" s="11"/>
      <c r="V30" s="11"/>
      <c r="W30" s="11"/>
      <c r="X30" s="11"/>
      <c r="Y30" s="11"/>
      <c r="Z30" s="11"/>
      <c r="AA30" s="11"/>
      <c r="AB30" s="44"/>
      <c r="AC30" s="44"/>
      <c r="AD30" s="44"/>
      <c r="AE30" s="44"/>
      <c r="AF30" s="44"/>
      <c r="AG30" s="44"/>
      <c r="AH30" s="44"/>
      <c r="AI30" s="44"/>
      <c r="AJ30" s="44"/>
      <c r="AK30" s="44"/>
      <c r="AL30" s="44"/>
      <c r="AM30" s="44"/>
    </row>
    <row r="31" spans="1:39" ht="81">
      <c r="A31" s="48">
        <v>27</v>
      </c>
      <c r="B31" s="60" t="s">
        <v>111</v>
      </c>
      <c r="C31" s="48" t="s">
        <v>92</v>
      </c>
      <c r="D31" s="2" t="s">
        <v>109</v>
      </c>
      <c r="E31" s="47" t="s">
        <v>110</v>
      </c>
      <c r="F31" s="49">
        <v>4240</v>
      </c>
      <c r="G31" s="49">
        <f t="shared" si="0"/>
        <v>0</v>
      </c>
      <c r="H31" s="49">
        <f t="shared" si="1"/>
        <v>0</v>
      </c>
      <c r="I31" s="50">
        <f t="shared" si="2"/>
        <v>4240</v>
      </c>
      <c r="J31" s="13">
        <v>11012</v>
      </c>
      <c r="K31" s="27"/>
      <c r="L31" s="47"/>
      <c r="M31" s="45" t="s">
        <v>56</v>
      </c>
      <c r="N31" s="9"/>
      <c r="O31" s="20"/>
      <c r="P31" s="11"/>
      <c r="Q31" s="11"/>
      <c r="R31" s="11"/>
      <c r="S31" s="11"/>
      <c r="T31" s="11"/>
      <c r="U31" s="11"/>
      <c r="V31" s="11"/>
      <c r="W31" s="11"/>
      <c r="X31" s="11"/>
      <c r="Y31" s="11"/>
      <c r="Z31" s="11"/>
      <c r="AA31" s="11"/>
      <c r="AB31" s="44"/>
      <c r="AC31" s="44"/>
      <c r="AD31" s="44"/>
      <c r="AE31" s="44"/>
      <c r="AF31" s="44"/>
      <c r="AG31" s="44"/>
      <c r="AH31" s="44"/>
      <c r="AI31" s="44"/>
      <c r="AJ31" s="44"/>
      <c r="AK31" s="44"/>
      <c r="AL31" s="44"/>
      <c r="AM31" s="44"/>
    </row>
    <row r="32" spans="1:39" ht="81">
      <c r="A32" s="48">
        <v>28</v>
      </c>
      <c r="B32" s="47" t="s">
        <v>124</v>
      </c>
      <c r="C32" s="48" t="s">
        <v>121</v>
      </c>
      <c r="D32" s="2" t="s">
        <v>122</v>
      </c>
      <c r="E32" s="47" t="s">
        <v>123</v>
      </c>
      <c r="F32" s="49">
        <v>594000</v>
      </c>
      <c r="G32" s="49">
        <f t="shared" si="0"/>
        <v>0</v>
      </c>
      <c r="H32" s="49">
        <f t="shared" si="1"/>
        <v>0</v>
      </c>
      <c r="I32" s="50">
        <f t="shared" si="2"/>
        <v>594000</v>
      </c>
      <c r="J32" s="13">
        <v>11112</v>
      </c>
      <c r="K32" s="27"/>
      <c r="L32" s="23"/>
      <c r="M32" s="45" t="s">
        <v>56</v>
      </c>
      <c r="N32" s="9"/>
      <c r="O32" s="20"/>
      <c r="P32" s="11"/>
      <c r="Q32" s="11"/>
      <c r="R32" s="11"/>
      <c r="S32" s="11"/>
      <c r="T32" s="11"/>
      <c r="U32" s="11"/>
      <c r="V32" s="11"/>
      <c r="W32" s="11"/>
      <c r="X32" s="11"/>
      <c r="Y32" s="11"/>
      <c r="Z32" s="11"/>
      <c r="AA32" s="11"/>
      <c r="AB32" s="44"/>
      <c r="AC32" s="44"/>
      <c r="AD32" s="44"/>
      <c r="AE32" s="44"/>
      <c r="AF32" s="44"/>
      <c r="AG32" s="44"/>
      <c r="AH32" s="44"/>
      <c r="AI32" s="44"/>
      <c r="AJ32" s="44"/>
      <c r="AK32" s="44"/>
      <c r="AL32" s="44"/>
      <c r="AM32" s="44"/>
    </row>
    <row r="33" spans="1:39" ht="113.25">
      <c r="A33" s="48">
        <v>29</v>
      </c>
      <c r="B33" s="47" t="s">
        <v>175</v>
      </c>
      <c r="C33" s="48" t="s">
        <v>121</v>
      </c>
      <c r="D33" s="2" t="s">
        <v>134</v>
      </c>
      <c r="E33" s="47" t="s">
        <v>135</v>
      </c>
      <c r="F33" s="49">
        <v>495834</v>
      </c>
      <c r="G33" s="49">
        <f t="shared" si="0"/>
        <v>30064</v>
      </c>
      <c r="H33" s="49">
        <f t="shared" si="1"/>
        <v>65932</v>
      </c>
      <c r="I33" s="50">
        <f t="shared" si="2"/>
        <v>429902</v>
      </c>
      <c r="J33" s="13">
        <v>11112</v>
      </c>
      <c r="K33" s="27"/>
      <c r="L33" s="23"/>
      <c r="M33" s="45" t="s">
        <v>56</v>
      </c>
      <c r="N33" s="9"/>
      <c r="O33" s="20"/>
      <c r="P33" s="11"/>
      <c r="Q33" s="11">
        <v>35868</v>
      </c>
      <c r="R33" s="11">
        <v>30064</v>
      </c>
      <c r="S33" s="11"/>
      <c r="T33" s="11"/>
      <c r="U33" s="11"/>
      <c r="V33" s="11"/>
      <c r="W33" s="11"/>
      <c r="X33" s="11"/>
      <c r="Y33" s="11"/>
      <c r="Z33" s="11"/>
      <c r="AA33" s="11"/>
      <c r="AB33" s="44"/>
      <c r="AC33" s="44"/>
      <c r="AD33" s="44"/>
      <c r="AE33" s="44"/>
      <c r="AF33" s="44"/>
      <c r="AG33" s="44"/>
      <c r="AH33" s="44"/>
      <c r="AI33" s="44"/>
      <c r="AJ33" s="44"/>
      <c r="AK33" s="44"/>
      <c r="AL33" s="44"/>
      <c r="AM33" s="44"/>
    </row>
    <row r="34" spans="1:39" ht="194.25">
      <c r="A34" s="48">
        <v>30</v>
      </c>
      <c r="B34" s="47" t="s">
        <v>189</v>
      </c>
      <c r="C34" s="48" t="s">
        <v>186</v>
      </c>
      <c r="D34" s="2" t="s">
        <v>187</v>
      </c>
      <c r="E34" s="47" t="s">
        <v>188</v>
      </c>
      <c r="F34" s="49">
        <v>87820</v>
      </c>
      <c r="G34" s="49">
        <f>R34</f>
        <v>59620</v>
      </c>
      <c r="H34" s="49">
        <f>SUM(P34:R34)</f>
        <v>59620</v>
      </c>
      <c r="I34" s="50">
        <f>F34-H34</f>
        <v>28200</v>
      </c>
      <c r="J34" s="13">
        <v>1110630</v>
      </c>
      <c r="K34" s="27"/>
      <c r="L34" s="23"/>
      <c r="M34" s="45" t="s">
        <v>56</v>
      </c>
      <c r="N34" s="9"/>
      <c r="O34" s="20"/>
      <c r="P34" s="11"/>
      <c r="Q34" s="11"/>
      <c r="R34" s="11">
        <v>59620</v>
      </c>
      <c r="S34" s="11"/>
      <c r="T34" s="11"/>
      <c r="U34" s="11"/>
      <c r="V34" s="11"/>
      <c r="W34" s="11"/>
      <c r="X34" s="11"/>
      <c r="Y34" s="11"/>
      <c r="Z34" s="11"/>
      <c r="AA34" s="11"/>
      <c r="AB34" s="44"/>
      <c r="AC34" s="44"/>
      <c r="AD34" s="44"/>
      <c r="AE34" s="44"/>
      <c r="AF34" s="44"/>
      <c r="AG34" s="44"/>
      <c r="AH34" s="44"/>
      <c r="AI34" s="44"/>
      <c r="AJ34" s="44"/>
      <c r="AK34" s="44"/>
      <c r="AL34" s="44"/>
      <c r="AM34" s="44"/>
    </row>
    <row r="35" spans="1:39" ht="129">
      <c r="A35" s="48">
        <v>31</v>
      </c>
      <c r="B35" s="47" t="s">
        <v>176</v>
      </c>
      <c r="C35" s="48" t="s">
        <v>171</v>
      </c>
      <c r="D35" s="2" t="s">
        <v>172</v>
      </c>
      <c r="E35" s="47" t="s">
        <v>173</v>
      </c>
      <c r="F35" s="49">
        <v>8000</v>
      </c>
      <c r="G35" s="49">
        <f t="shared" si="0"/>
        <v>0</v>
      </c>
      <c r="H35" s="49">
        <f t="shared" si="1"/>
        <v>0</v>
      </c>
      <c r="I35" s="50">
        <f t="shared" si="2"/>
        <v>8000</v>
      </c>
      <c r="J35" s="13">
        <v>1110731</v>
      </c>
      <c r="K35" s="27"/>
      <c r="L35" s="23"/>
      <c r="M35" s="45" t="s">
        <v>174</v>
      </c>
      <c r="N35" s="9"/>
      <c r="O35" s="20"/>
      <c r="P35" s="11"/>
      <c r="Q35" s="11"/>
      <c r="R35" s="11"/>
      <c r="S35" s="11"/>
      <c r="T35" s="11"/>
      <c r="U35" s="11"/>
      <c r="V35" s="11"/>
      <c r="W35" s="11"/>
      <c r="X35" s="11"/>
      <c r="Y35" s="11"/>
      <c r="Z35" s="11"/>
      <c r="AA35" s="11"/>
      <c r="AB35" s="44"/>
      <c r="AC35" s="44"/>
      <c r="AD35" s="44"/>
      <c r="AE35" s="44"/>
      <c r="AF35" s="44"/>
      <c r="AG35" s="44"/>
      <c r="AH35" s="44"/>
      <c r="AI35" s="44"/>
      <c r="AJ35" s="44"/>
      <c r="AK35" s="44"/>
      <c r="AL35" s="44"/>
      <c r="AM35" s="44"/>
    </row>
    <row r="36" spans="1:39" ht="145.5">
      <c r="A36" s="48">
        <v>32</v>
      </c>
      <c r="B36" s="47" t="s">
        <v>205</v>
      </c>
      <c r="C36" s="48" t="s">
        <v>202</v>
      </c>
      <c r="D36" s="2" t="s">
        <v>203</v>
      </c>
      <c r="E36" s="47" t="s">
        <v>204</v>
      </c>
      <c r="F36" s="49">
        <v>8578</v>
      </c>
      <c r="G36" s="49">
        <f>R36</f>
        <v>0</v>
      </c>
      <c r="H36" s="49">
        <f>SUM(P36:R36)</f>
        <v>0</v>
      </c>
      <c r="I36" s="50">
        <f>F36-H36</f>
        <v>8578</v>
      </c>
      <c r="J36" s="13">
        <v>11112</v>
      </c>
      <c r="K36" s="27"/>
      <c r="L36" s="23"/>
      <c r="M36" s="45" t="s">
        <v>142</v>
      </c>
      <c r="N36" s="9"/>
      <c r="O36" s="20"/>
      <c r="P36" s="11"/>
      <c r="Q36" s="11"/>
      <c r="R36" s="11"/>
      <c r="S36" s="11"/>
      <c r="T36" s="11"/>
      <c r="U36" s="11"/>
      <c r="V36" s="11"/>
      <c r="W36" s="11"/>
      <c r="X36" s="11"/>
      <c r="Y36" s="11"/>
      <c r="Z36" s="11"/>
      <c r="AA36" s="11"/>
      <c r="AB36" s="44"/>
      <c r="AC36" s="44"/>
      <c r="AD36" s="44"/>
      <c r="AE36" s="44"/>
      <c r="AF36" s="44"/>
      <c r="AG36" s="44"/>
      <c r="AH36" s="44"/>
      <c r="AI36" s="44"/>
      <c r="AJ36" s="44"/>
      <c r="AK36" s="44"/>
      <c r="AL36" s="44"/>
      <c r="AM36" s="44"/>
    </row>
    <row r="37" spans="1:27" s="39" customFormat="1" ht="145.5">
      <c r="A37" s="48">
        <v>33</v>
      </c>
      <c r="B37" s="59" t="s">
        <v>108</v>
      </c>
      <c r="C37" s="22" t="s">
        <v>105</v>
      </c>
      <c r="D37" s="23" t="s">
        <v>106</v>
      </c>
      <c r="E37" s="59" t="s">
        <v>107</v>
      </c>
      <c r="F37" s="51">
        <v>123423</v>
      </c>
      <c r="G37" s="49">
        <f t="shared" si="0"/>
        <v>8431</v>
      </c>
      <c r="H37" s="49">
        <f t="shared" si="1"/>
        <v>11582</v>
      </c>
      <c r="I37" s="50">
        <f t="shared" si="2"/>
        <v>111841</v>
      </c>
      <c r="J37" s="52">
        <v>1110731</v>
      </c>
      <c r="K37" s="28"/>
      <c r="L37" s="47"/>
      <c r="M37" s="38" t="s">
        <v>49</v>
      </c>
      <c r="N37" s="24"/>
      <c r="O37" s="25"/>
      <c r="P37" s="26">
        <v>2451</v>
      </c>
      <c r="Q37" s="26">
        <v>700</v>
      </c>
      <c r="R37" s="26">
        <v>8431</v>
      </c>
      <c r="S37" s="26"/>
      <c r="T37" s="26"/>
      <c r="U37" s="26"/>
      <c r="V37" s="26"/>
      <c r="W37" s="26"/>
      <c r="X37" s="26"/>
      <c r="Y37" s="26"/>
      <c r="Z37" s="26"/>
      <c r="AA37" s="26"/>
    </row>
    <row r="38" spans="1:27" s="39" customFormat="1" ht="81">
      <c r="A38" s="48">
        <v>34</v>
      </c>
      <c r="B38" s="59" t="s">
        <v>127</v>
      </c>
      <c r="C38" s="22" t="s">
        <v>125</v>
      </c>
      <c r="D38" s="23" t="s">
        <v>128</v>
      </c>
      <c r="E38" s="59" t="s">
        <v>129</v>
      </c>
      <c r="F38" s="51">
        <v>13233</v>
      </c>
      <c r="G38" s="49">
        <f t="shared" si="0"/>
        <v>0</v>
      </c>
      <c r="H38" s="49">
        <f t="shared" si="1"/>
        <v>13233</v>
      </c>
      <c r="I38" s="50">
        <f t="shared" si="2"/>
        <v>0</v>
      </c>
      <c r="J38" s="52"/>
      <c r="K38" s="28"/>
      <c r="L38" s="47"/>
      <c r="M38" s="38" t="s">
        <v>126</v>
      </c>
      <c r="N38" s="24"/>
      <c r="O38" s="25"/>
      <c r="P38" s="26">
        <v>13233</v>
      </c>
      <c r="Q38" s="26"/>
      <c r="R38" s="26"/>
      <c r="S38" s="26"/>
      <c r="T38" s="26"/>
      <c r="U38" s="26"/>
      <c r="V38" s="26"/>
      <c r="W38" s="26"/>
      <c r="X38" s="26"/>
      <c r="Y38" s="26"/>
      <c r="Z38" s="26"/>
      <c r="AA38" s="26"/>
    </row>
    <row r="39" spans="1:27" s="39" customFormat="1" ht="258.75">
      <c r="A39" s="48">
        <v>35</v>
      </c>
      <c r="B39" s="59" t="s">
        <v>170</v>
      </c>
      <c r="C39" s="22" t="s">
        <v>167</v>
      </c>
      <c r="D39" s="23" t="s">
        <v>169</v>
      </c>
      <c r="E39" s="59" t="s">
        <v>168</v>
      </c>
      <c r="F39" s="51">
        <v>618429</v>
      </c>
      <c r="G39" s="49">
        <f t="shared" si="0"/>
        <v>75106</v>
      </c>
      <c r="H39" s="49">
        <f t="shared" si="1"/>
        <v>370043</v>
      </c>
      <c r="I39" s="50">
        <f t="shared" si="2"/>
        <v>248386</v>
      </c>
      <c r="J39" s="52">
        <v>1110731</v>
      </c>
      <c r="K39" s="28"/>
      <c r="L39" s="47"/>
      <c r="M39" s="38" t="s">
        <v>161</v>
      </c>
      <c r="N39" s="24"/>
      <c r="O39" s="25"/>
      <c r="P39" s="26"/>
      <c r="Q39" s="26">
        <v>294937</v>
      </c>
      <c r="R39" s="26">
        <v>75106</v>
      </c>
      <c r="S39" s="26"/>
      <c r="T39" s="26"/>
      <c r="U39" s="26"/>
      <c r="V39" s="26"/>
      <c r="W39" s="26"/>
      <c r="X39" s="26"/>
      <c r="Y39" s="26"/>
      <c r="Z39" s="26"/>
      <c r="AA39" s="26"/>
    </row>
    <row r="40" spans="1:27" s="39" customFormat="1" ht="129">
      <c r="A40" s="48">
        <v>36</v>
      </c>
      <c r="B40" s="59" t="s">
        <v>162</v>
      </c>
      <c r="C40" s="22" t="s">
        <v>158</v>
      </c>
      <c r="D40" s="23" t="s">
        <v>159</v>
      </c>
      <c r="E40" s="59" t="s">
        <v>160</v>
      </c>
      <c r="F40" s="51">
        <v>88223</v>
      </c>
      <c r="G40" s="49">
        <f t="shared" si="0"/>
        <v>11028</v>
      </c>
      <c r="H40" s="49">
        <f t="shared" si="1"/>
        <v>22056</v>
      </c>
      <c r="I40" s="50">
        <f t="shared" si="2"/>
        <v>66167</v>
      </c>
      <c r="J40" s="52">
        <v>1110630</v>
      </c>
      <c r="K40" s="28"/>
      <c r="L40" s="47"/>
      <c r="M40" s="38" t="s">
        <v>161</v>
      </c>
      <c r="N40" s="24"/>
      <c r="O40" s="25"/>
      <c r="P40" s="26"/>
      <c r="Q40" s="26">
        <v>11028</v>
      </c>
      <c r="R40" s="26">
        <v>11028</v>
      </c>
      <c r="S40" s="26"/>
      <c r="T40" s="26"/>
      <c r="U40" s="26"/>
      <c r="V40" s="26"/>
      <c r="W40" s="26"/>
      <c r="X40" s="26"/>
      <c r="Y40" s="26"/>
      <c r="Z40" s="26"/>
      <c r="AA40" s="26"/>
    </row>
    <row r="41" spans="1:27" s="39" customFormat="1" ht="64.5">
      <c r="A41" s="48">
        <v>37</v>
      </c>
      <c r="B41" s="59" t="s">
        <v>153</v>
      </c>
      <c r="C41" s="22" t="s">
        <v>149</v>
      </c>
      <c r="D41" s="23" t="s">
        <v>150</v>
      </c>
      <c r="E41" s="59" t="s">
        <v>152</v>
      </c>
      <c r="F41" s="51">
        <v>34374</v>
      </c>
      <c r="G41" s="49">
        <f t="shared" si="0"/>
        <v>0</v>
      </c>
      <c r="H41" s="49">
        <f t="shared" si="1"/>
        <v>1800</v>
      </c>
      <c r="I41" s="50">
        <f t="shared" si="2"/>
        <v>32574</v>
      </c>
      <c r="J41" s="52"/>
      <c r="K41" s="28"/>
      <c r="L41" s="47"/>
      <c r="M41" s="38" t="s">
        <v>151</v>
      </c>
      <c r="N41" s="24"/>
      <c r="O41" s="25"/>
      <c r="P41" s="26"/>
      <c r="Q41" s="26">
        <v>1800</v>
      </c>
      <c r="R41" s="26"/>
      <c r="S41" s="26"/>
      <c r="T41" s="26"/>
      <c r="U41" s="26"/>
      <c r="V41" s="26"/>
      <c r="W41" s="26"/>
      <c r="X41" s="26"/>
      <c r="Y41" s="26"/>
      <c r="Z41" s="26"/>
      <c r="AA41" s="26"/>
    </row>
    <row r="42" spans="1:27" s="36" customFormat="1" ht="24.75" customHeight="1">
      <c r="A42" s="14"/>
      <c r="B42" s="15" t="s">
        <v>1</v>
      </c>
      <c r="C42" s="16"/>
      <c r="D42" s="17"/>
      <c r="E42" s="17"/>
      <c r="F42" s="18">
        <f>SUM(F5:F41)</f>
        <v>5626664</v>
      </c>
      <c r="G42" s="18">
        <f>SUM(G5:G41)</f>
        <v>862759</v>
      </c>
      <c r="H42" s="18">
        <f>SUM(H5:H41)</f>
        <v>2426555</v>
      </c>
      <c r="I42" s="18">
        <f>SUM(I5:I41)</f>
        <v>3200109</v>
      </c>
      <c r="J42" s="19"/>
      <c r="K42" s="29"/>
      <c r="L42" s="40"/>
      <c r="M42" s="46"/>
      <c r="N42" s="32"/>
      <c r="O42" s="21"/>
      <c r="P42" s="12"/>
      <c r="Q42" s="12"/>
      <c r="R42" s="12"/>
      <c r="S42" s="12"/>
      <c r="T42" s="12"/>
      <c r="U42" s="12"/>
      <c r="V42" s="12"/>
      <c r="W42" s="12"/>
      <c r="X42" s="12"/>
      <c r="Y42" s="12"/>
      <c r="Z42" s="12"/>
      <c r="AA42" s="12"/>
    </row>
    <row r="43" spans="1:10" ht="6" customHeight="1">
      <c r="A43" s="3"/>
      <c r="B43" s="4"/>
      <c r="C43" s="5"/>
      <c r="D43" s="41"/>
      <c r="E43" s="4"/>
      <c r="F43" s="4"/>
      <c r="G43" s="4"/>
      <c r="H43" s="4"/>
      <c r="I43" s="4"/>
      <c r="J43" s="5"/>
    </row>
    <row r="44" spans="1:7" ht="15.75" hidden="1">
      <c r="A44" s="68" t="s">
        <v>50</v>
      </c>
      <c r="B44" s="68"/>
      <c r="C44" s="68"/>
      <c r="D44" s="68"/>
      <c r="E44" s="68"/>
      <c r="F44" s="68"/>
      <c r="G44" s="68"/>
    </row>
    <row r="45" spans="1:7" ht="15.75" hidden="1">
      <c r="A45" s="69" t="s">
        <v>51</v>
      </c>
      <c r="B45" s="69"/>
      <c r="C45" s="69"/>
      <c r="D45" s="69"/>
      <c r="E45" s="69"/>
      <c r="F45" s="69"/>
      <c r="G45" s="69"/>
    </row>
    <row r="46" spans="1:7" ht="15.75" hidden="1">
      <c r="A46" s="61" t="s">
        <v>52</v>
      </c>
      <c r="B46" s="61"/>
      <c r="C46" s="61"/>
      <c r="D46" s="61"/>
      <c r="E46" s="61"/>
      <c r="F46" s="61"/>
      <c r="G46" s="61"/>
    </row>
    <row r="47" spans="1:27" s="6" customFormat="1" ht="15.75" hidden="1">
      <c r="A47" s="61" t="s">
        <v>53</v>
      </c>
      <c r="B47" s="61"/>
      <c r="C47" s="61"/>
      <c r="D47" s="61"/>
      <c r="E47" s="61"/>
      <c r="F47" s="61"/>
      <c r="G47" s="61"/>
      <c r="J47" s="8"/>
      <c r="K47" s="30"/>
      <c r="L47" s="37"/>
      <c r="M47" s="42"/>
      <c r="N47" s="42"/>
      <c r="O47" s="43"/>
      <c r="P47" s="44"/>
      <c r="Q47" s="44"/>
      <c r="R47" s="44"/>
      <c r="S47" s="44"/>
      <c r="T47" s="44"/>
      <c r="U47" s="44"/>
      <c r="V47" s="44"/>
      <c r="W47" s="44"/>
      <c r="X47" s="44"/>
      <c r="Y47" s="44"/>
      <c r="Z47" s="44"/>
      <c r="AA47" s="44"/>
    </row>
    <row r="48" spans="1:27" s="6" customFormat="1" ht="19.5">
      <c r="A48" s="64" t="s">
        <v>54</v>
      </c>
      <c r="B48" s="64"/>
      <c r="C48" s="64"/>
      <c r="D48" s="7"/>
      <c r="E48" s="65" t="s">
        <v>55</v>
      </c>
      <c r="F48" s="65"/>
      <c r="G48" s="65"/>
      <c r="J48" s="8"/>
      <c r="K48" s="30"/>
      <c r="L48" s="37"/>
      <c r="M48" s="42"/>
      <c r="N48" s="42"/>
      <c r="O48" s="43"/>
      <c r="P48" s="44"/>
      <c r="Q48" s="44"/>
      <c r="R48" s="44"/>
      <c r="S48" s="44"/>
      <c r="T48" s="44"/>
      <c r="U48" s="44"/>
      <c r="V48" s="44"/>
      <c r="W48" s="44"/>
      <c r="X48" s="44"/>
      <c r="Y48" s="44"/>
      <c r="Z48" s="44"/>
      <c r="AA48" s="44"/>
    </row>
  </sheetData>
  <sheetProtection/>
  <autoFilter ref="A4:AA42"/>
  <mergeCells count="23">
    <mergeCell ref="A46:G46"/>
    <mergeCell ref="A47:G47"/>
    <mergeCell ref="A48:C48"/>
    <mergeCell ref="E48:G48"/>
    <mergeCell ref="J3:J4"/>
    <mergeCell ref="K3:K4"/>
    <mergeCell ref="F3:F4"/>
    <mergeCell ref="G3:H3"/>
    <mergeCell ref="I3:I4"/>
    <mergeCell ref="P3:AA3"/>
    <mergeCell ref="A44:G44"/>
    <mergeCell ref="A45:G45"/>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3" r:id="rId1"/>
  <headerFooter alignWithMargins="0">
    <oddHeader>&amp;R&amp;P</oddHead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2022-12-01T02:03:56Z</cp:lastPrinted>
  <dcterms:created xsi:type="dcterms:W3CDTF">2009-03-05T07:06:29Z</dcterms:created>
  <dcterms:modified xsi:type="dcterms:W3CDTF">2022-12-01T02:03:59Z</dcterms:modified>
  <cp:category/>
  <cp:version/>
  <cp:contentType/>
  <cp:contentStatus/>
</cp:coreProperties>
</file>