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206" sheetId="1" r:id="rId1"/>
    <sheet name="11205" sheetId="2" r:id="rId2"/>
    <sheet name="11204" sheetId="3" r:id="rId3"/>
    <sheet name="11203" sheetId="4" r:id="rId4"/>
    <sheet name="11202" sheetId="5" r:id="rId5"/>
    <sheet name="11201" sheetId="6" r:id="rId6"/>
  </sheets>
  <definedNames>
    <definedName name="_xlnm._FilterDatabase" localSheetId="5" hidden="1">'11201'!$A$4:$AA$36</definedName>
    <definedName name="_xlnm._FilterDatabase" localSheetId="4" hidden="1">'11202'!$A$4:$AA$45</definedName>
    <definedName name="_xlnm._FilterDatabase" localSheetId="3" hidden="1">'11203'!$A$4:$AA$57</definedName>
    <definedName name="_xlnm._FilterDatabase" localSheetId="2" hidden="1">'11204'!$A$4:$AA$71</definedName>
    <definedName name="_xlnm._FilterDatabase" localSheetId="1" hidden="1">'11205'!$A$4:$AA$87</definedName>
    <definedName name="_xlnm._FilterDatabase" localSheetId="0" hidden="1">'11206'!$A$4:$AA$95</definedName>
    <definedName name="_xlnm.Print_Area" localSheetId="5">'11201'!$A$1:$L$42</definedName>
    <definedName name="_xlnm.Print_Area" localSheetId="4">'11202'!$A$1:$L$51</definedName>
    <definedName name="_xlnm.Print_Area" localSheetId="3">'11203'!$A$1:$L$63</definedName>
    <definedName name="_xlnm.Print_Area" localSheetId="2">'11204'!$A$1:$L$77</definedName>
    <definedName name="_xlnm.Print_Area" localSheetId="1">'11205'!$A$1:$L$93</definedName>
    <definedName name="_xlnm.Print_Area" localSheetId="0">'11206'!$A$1:$L$101</definedName>
    <definedName name="_xlnm.Print_Titles" localSheetId="5">'11201'!$1:$4</definedName>
    <definedName name="_xlnm.Print_Titles" localSheetId="4">'11202'!$1:$4</definedName>
    <definedName name="_xlnm.Print_Titles" localSheetId="3">'11203'!$1:$4</definedName>
    <definedName name="_xlnm.Print_Titles" localSheetId="2">'11204'!$1:$4</definedName>
    <definedName name="_xlnm.Print_Titles" localSheetId="1">'11205'!$1:$4</definedName>
    <definedName name="_xlnm.Print_Titles" localSheetId="0">'11206'!$1:$4</definedName>
  </definedNames>
  <calcPr fullCalcOnLoad="1"/>
</workbook>
</file>

<file path=xl/sharedStrings.xml><?xml version="1.0" encoding="utf-8"?>
<sst xmlns="http://schemas.openxmlformats.org/spreadsheetml/2006/main" count="2075" uniqueCount="418">
  <si>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</si>
  <si>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</si>
  <si>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</si>
  <si>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</si>
  <si>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</si>
  <si>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</si>
  <si>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</si>
  <si>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</si>
  <si>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</si>
  <si>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</si>
  <si>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</si>
  <si>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</si>
  <si>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</si>
  <si>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</si>
  <si>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</si>
  <si>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</si>
  <si>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</si>
  <si>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</si>
  <si>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</si>
  <si>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</si>
  <si>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</si>
  <si>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</si>
  <si>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</si>
  <si>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</si>
  <si>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</si>
  <si>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</si>
  <si>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</si>
  <si>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</si>
  <si>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</si>
  <si>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</si>
  <si>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</si>
  <si>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</si>
  <si>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</si>
  <si>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</si>
  <si>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</si>
  <si>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</si>
  <si>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</si>
  <si>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</si>
  <si>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</si>
  <si>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</si>
  <si>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</si>
  <si>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</si>
  <si>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</si>
  <si>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</si>
  <si>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</si>
  <si>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</si>
  <si>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</si>
  <si>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</si>
  <si>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</si>
  <si>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</si>
  <si>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</si>
  <si>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</si>
  <si>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</si>
  <si>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</si>
  <si>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</si>
  <si>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</si>
  <si>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</si>
  <si>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D110A3</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</si>
  <si>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</si>
  <si>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</si>
  <si>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</si>
  <si>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D111A1</t>
  </si>
  <si>
    <t>111年度「推動偏鄉學校中央廚房計畫」－廚工薪資</t>
  </si>
  <si>
    <t>生教組</t>
  </si>
  <si>
    <t xml:space="preserve">111年本府地方教育發展基金-體育及衛生教育計畫-學生衛生保健-體育及衛生教育-會費、捐助、補助、分攤、照護、救濟與交流活動費-捐助、補助與獎助-補 (協)助政府機關 (構)
</t>
  </si>
  <si>
    <t>D111A5</t>
  </si>
  <si>
    <t>事務組</t>
  </si>
  <si>
    <t>教學組</t>
  </si>
  <si>
    <t xml:space="preserve">111地方教育發展基金—國民小學教育—中央政府補助國民小學教育經費—用人費用—正式員額薪資—職員薪金#2
</t>
  </si>
  <si>
    <t>D111A4</t>
  </si>
  <si>
    <t>D111A2</t>
  </si>
  <si>
    <t>教職員退休及撫卹給付-用人費用-退休及卹償金-職員退休及離職金</t>
  </si>
  <si>
    <t xml:space="preserve">111年度地方教育發展基金-體育及衛生教育計畫-體育及衛生教育-學生衛生保健-會費、捐助、補助、分攤、照護、救濟與交流活動費-補貼、獎勵、慰問、照護與救濟-其他補貼、獎勵、慰問、照護與救濟#2
</t>
  </si>
  <si>
    <t>A111A1</t>
  </si>
  <si>
    <t>A111A6</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</si>
  <si>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</si>
  <si>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</si>
  <si>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</si>
  <si>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</si>
  <si>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</si>
  <si>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</si>
  <si>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</si>
  <si>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</si>
  <si>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1110913基府教特參字第1110242859號</t>
  </si>
  <si>
    <t xml:space="preserve">112年1月專任輔導教師薪資暨111年年終獎金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</si>
  <si>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</si>
  <si>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</si>
  <si>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</si>
  <si>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</si>
  <si>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</si>
  <si>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</si>
  <si>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</si>
  <si>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</si>
  <si>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</si>
  <si>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</si>
  <si>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</si>
  <si>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</si>
  <si>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E112B2</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</si>
  <si>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</si>
  <si>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</si>
  <si>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</si>
  <si>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</si>
  <si>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A111D9</t>
  </si>
  <si>
    <t>111學年度採外加代理教師方式推動國小合理教師員額經費(客語備課鐘點)-第1期</t>
  </si>
  <si>
    <t>1111007基府教學參字第1110245561號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</si>
  <si>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</si>
  <si>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</si>
  <si>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</si>
  <si>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</si>
  <si>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</si>
  <si>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</si>
  <si>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</si>
  <si>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</si>
  <si>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1110919基府教學參字第1110244034號</t>
  </si>
  <si>
    <t xml:space="preserve">111學年度臺灣手語國中開課經費
</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</si>
  <si>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</si>
  <si>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</si>
  <si>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</si>
  <si>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</si>
  <si>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</si>
  <si>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</si>
  <si>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</si>
  <si>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</si>
  <si>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</si>
  <si>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</si>
  <si>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</si>
  <si>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</si>
  <si>
    <t>A111J4</t>
  </si>
  <si>
    <t>1111103基府教學參字第1110252394號</t>
  </si>
  <si>
    <t>(111-1)精進計畫-輔導團減授課鐘點暨因課務代理衍生之勞健保、勞退金及公付補充保費</t>
  </si>
  <si>
    <t xml:space="preserve">1.教育部補助款：由「國民小學教育-中央政府補助國民小學教育經費-其他-其他支出-其他#29」調整至「服務費用-專業服務費-講師鐘點、稿費、出席審查及查詢費」
2.本府自籌款：
(1)國民小學教育-國民小學教育行政及督導-服務費用-專業服務費-講師鐘點、稿費、出席審查及查詢費#3
(2)由「國民小學教育-國民小學教育行政及督道-其他-其他支出-其他#7」調整至「服務費用-專業服務費-講師鐘點、稿費、出席審查及查詢費#3
</t>
  </si>
  <si>
    <t xml:space="preserve">111年本府地方教育發展基金-體育及衛生教育計畫-學生衛生保健-體育及衛生教育-會費、捐助、補助、分攤、照護、救濟與交流活動費-捐助、補助與獎助-補(協)助政府機關 (構)
</t>
  </si>
  <si>
    <t>1111118基府教體參字第1110255129號
1111130基府教體參字第1110257093號</t>
  </si>
  <si>
    <t>行政院推動偏鄉學校精進午餐方案-補助食材62元/人(中央補助差額42+22天)</t>
  </si>
  <si>
    <t>A111J2</t>
  </si>
  <si>
    <t>1111128基府教學參字第1110256596A號</t>
  </si>
  <si>
    <t>111學年度精進計畫-學校教師專業學習社群暨校本研習申請計畫(品德標竿班級經營)-第1期</t>
  </si>
  <si>
    <t xml:space="preserve">(1)業務費：國民小學教育-中央政府補助國民小學教育經費-其他-其他支出-其他#29
(2)鐘點費：國民小學教育-國民小學教育行政及督導-專業服務費-講課鐘點、稿費、出席審查及查詢費#3
(3)教材教具費：國民小學教育-國民小學教育行政及督導-其他-其他支出-其他#20
</t>
  </si>
  <si>
    <t>A111I3</t>
  </si>
  <si>
    <t>1111109基府教學參字第1110253493號</t>
  </si>
  <si>
    <t>111學年度十二年國教課綱國中小前導學校計畫-第1期</t>
  </si>
  <si>
    <t xml:space="preserve">(一)本府自籌款：
(1)國民小學教育-國民小學教育行政及督導-其他-其他支出-其他#14
(2)建築及設備計畫-其他設備教育局(處其他設備-購建固定資產、無形資產及非理財目的之長期投資-購建固定資產-購置雜項設備#6
(二)教育部補助款：
(1)國民小學教育-中央政府補助國民小學教育經費-其他-其他支出一其他#26(中央國小#34)
(2)建築及設備計畫-中央政府補助建築及設備經費建固定資產、無形資產及非理財目的之長期投資―建固定資產建雜項設備#29
</t>
  </si>
  <si>
    <t>B112A4</t>
  </si>
  <si>
    <t xml:space="preserve">112年退休金、撫慰金及退休人員年終慰問金
 </t>
  </si>
  <si>
    <t>B111B2</t>
  </si>
  <si>
    <t>1111208基府教國參字第1110256543號</t>
  </si>
  <si>
    <t>碇內國中活動中心、教學大樓及專科大樓建築物耐震能力評估檢查經費</t>
  </si>
  <si>
    <t xml:space="preserve">111年國民教育計畫--國民中學教育--國民中學教育行政及督導-服務費用-專業服務費--委託檢驗(定)試驗認證費-29
</t>
  </si>
  <si>
    <t>111學年度「國民中小學學生學習扶助-學校開班」第1學期開班-第1-2期經費</t>
  </si>
  <si>
    <t>1111017基府教學參字第1110249063號
1111206基府教學參字第1110256962號</t>
  </si>
  <si>
    <t>111學年度補助國民中小學調整教師授課節數及導師費-第1~2期</t>
  </si>
  <si>
    <t>1110810基府教學參字第1110237137號
1111209基府教學參字第1110258683號</t>
  </si>
  <si>
    <t>111年8-10月午餐採用國產可溯源食材經費</t>
  </si>
  <si>
    <t>1111220基府教體參字第1110260843號</t>
  </si>
  <si>
    <t xml:space="preserve">(1)111年中央政府補助體育教學及活動經費-會費、捐助、補助、分攤、照護、救濟與交流活動費-捐助、補助與獎助-其他補貼、獎勵、慰問、照護與救濟#1。
(2)111年教育處地方教育發展基金-體育及衛生教育計劃-學生衛生保健-會費、捐助、補助、分攤、照護、救濟與交流活動費-補貼、獎勵、慰問、照護與救濟-其他補貼、獎勵、慰問、照護與救濟#1
</t>
  </si>
  <si>
    <t>111年9-12月轉入學生及教職員廚工午餐費補助經費(碇中補助3,420元.暖西小繳回1,880元)</t>
  </si>
  <si>
    <t>1111219基府教體參字第1110260474號</t>
  </si>
  <si>
    <t>中華民國112年01月01日至112年1月31日止</t>
  </si>
  <si>
    <t>B112A8</t>
  </si>
  <si>
    <t>B112A9</t>
  </si>
  <si>
    <t>112年子女教育補助費</t>
  </si>
  <si>
    <t>112年婚喪及生育補助費</t>
  </si>
  <si>
    <t>1111219基府教國參字第1110257894號</t>
  </si>
  <si>
    <t xml:space="preserve">教職員退休及撫卹給付-用人費用-福利費-其他福利費
</t>
  </si>
  <si>
    <t xml:space="preserve">(1)特殊教育計畫-特殊教育-111年-中央政府輔助特殊教育經費-用人費用-正式員額薪資-職員薪金#1。
(2)特殊教育計畫-特殊教育-111年-特殊教育行政及督導-用人費用-正式員額薪資-職員薪金。
</t>
  </si>
  <si>
    <t>E111D2</t>
  </si>
  <si>
    <t>111學年度辦理中輟生預防追蹤與輔導工作作實施計畫-高關懷課程</t>
  </si>
  <si>
    <t>1111219基府教特參字第1110260445號</t>
  </si>
  <si>
    <t xml:space="preserve">(1)中央款：特殊教育計畫-111年度-中央補助特殊教育經費-其他-其他支出-其他#7
(2)地方配合款：特殊教育計畫-111年度-特殊教育行政及督導-其他-其他支出-其他#5
</t>
  </si>
  <si>
    <t>預付259,017元。</t>
  </si>
  <si>
    <t>預付63,970元。</t>
  </si>
  <si>
    <t>C112F9</t>
  </si>
  <si>
    <t xml:space="preserve">112年度—社會教育計畫—社會教育行政及督導—補(協)助政府機關(構)(#1-2)
</t>
  </si>
  <si>
    <t>通學步道花台拆除補助款</t>
  </si>
  <si>
    <t>1120111基府教終參字第1120000706號</t>
  </si>
  <si>
    <t>A111X2</t>
  </si>
  <si>
    <t xml:space="preserve">110學年度(111/2/1-7/31)課稅配套「調整教師授課節數」鐘點費調增差額經費
</t>
  </si>
  <si>
    <t>處務公告1778</t>
  </si>
  <si>
    <t xml:space="preserve">111年國民小學教育-中央政府補助國民小學教育經費-服務費用-專業服務費-講課鐘點、稿費、出席審查及查詢費#1
</t>
  </si>
  <si>
    <t>中華民國112年01月01日至112年2月28日止</t>
  </si>
  <si>
    <t>D112A2</t>
  </si>
  <si>
    <t>行政院推動偏鄉學校精進午餐方案-補助食材62元/人(112年1月)</t>
  </si>
  <si>
    <t>1111206基府教體參字第1110257816號</t>
  </si>
  <si>
    <t xml:space="preserve">112年本府地方教育發展基金-體育及衛生教育計畫-學生衛生保健-會費、捐助、補助、分攤、照護、救濟與交流活動費-捐助、補助與獎助-補 (協)助政府機關(構)
</t>
  </si>
  <si>
    <t>1120113基府教國參字第1120200133號</t>
  </si>
  <si>
    <t>E111J1</t>
  </si>
  <si>
    <t>(111-1)身心障礙學生專業團隊服務(含保費)費用</t>
  </si>
  <si>
    <t>特教組</t>
  </si>
  <si>
    <t>1111122基府教特參字第1110255569A號</t>
  </si>
  <si>
    <t xml:space="preserve">111年地方教育發展基金－特殊教育計畫－特殊教育－中央政府補助特殊教育經費－其他－其他支出－其他＃7項下支應及111年地方教育發展基金－特殊教育計畫－特殊教育－特殊教育行政及督導－其他－其他支出－其他＃101
</t>
  </si>
  <si>
    <t>D112A1</t>
  </si>
  <si>
    <t>112年度推動偏鄉學校中央廚房計畫進用約聘營養師經費</t>
  </si>
  <si>
    <t>1120113基府教體參字第1120202146C號</t>
  </si>
  <si>
    <t xml:space="preserve">112年本府地方教育發展基金-體育及衛生教育-學生衛生保健-聘用人員薪金
</t>
  </si>
  <si>
    <t>D112A5</t>
  </si>
  <si>
    <t xml:space="preserve">112年1-6月推動偏鄉學校中央廚房計畫-廚工薪資
</t>
  </si>
  <si>
    <t xml:space="preserve">112年1-6月推動偏鄉學校中央廚房計畫-運輸費及維運費等補助經費
</t>
  </si>
  <si>
    <t xml:space="preserve">112年本府地方教育發展基金-體育及衛生教育計畫-學生衛生保健-體育及衛生教育-會費、捐助、補助、分攤、照護、救濟與交流活動費-捐助、補助與獎助-補 (協)助政府機關 (構)
</t>
  </si>
  <si>
    <t>A112D1</t>
  </si>
  <si>
    <t>112年度國中畢業生適性入宣導講師到校宣導經費</t>
  </si>
  <si>
    <t>1120201基府教學參字第1120203834號</t>
  </si>
  <si>
    <t xml:space="preserve">(1)國教署補助：112年地方教育發展基金-高中教育_x0002_中央政府補助高級中學教育經費-其他#207。
(2)市府配合款：112年地方教育發展基金-高中教育-高級中學行政及督導-其他#1。
</t>
  </si>
  <si>
    <t>預付134,929元。</t>
  </si>
  <si>
    <t>E112S1</t>
  </si>
  <si>
    <t>111學年度國民中學技藝教育課程經費-第2期(112/1-6月)</t>
  </si>
  <si>
    <t>生規組</t>
  </si>
  <si>
    <t>1120130基府教特參字第1120203547號</t>
  </si>
  <si>
    <t>特殊教育-特殊教育行政及督導-其他#2</t>
  </si>
  <si>
    <t>111學年度增置專長教師(國中1000專案)經費-第1期</t>
  </si>
  <si>
    <t>111學年度增置專長教師(國中1000專案)經費-第2期</t>
  </si>
  <si>
    <t xml:space="preserve">(1)112年本市地方教育發展基金－國民小學教育－中央政府補助國民小學教育經費－用人費用－式員額薪資－職員薪金－#205。
(2)112年本市地方教育發展基金－國民小學教育－國民小學教育行政及督導－用人費用－正式員額薪資－職員薪金＃1。
</t>
  </si>
  <si>
    <t>1120206基府教學參字第1120202761號</t>
  </si>
  <si>
    <t>111學年度學習區完全免試國中提升學習品質計畫-第2期</t>
  </si>
  <si>
    <t>1120116基府教學參字第1120202400號</t>
  </si>
  <si>
    <t xml:space="preserve">(1)國教署補助款：112-高中教育-中央政府補助高級中學教育經費-其他#207。
(2)本府自籌款：112-高中教育-高級中學行政及督導-其他#1。
</t>
  </si>
  <si>
    <t xml:space="preserve">111學年度採外加代理教師方式推動國小合理教師員額經費(客語備課鐘點)-第1期
</t>
  </si>
  <si>
    <t>中華民國112年01月01日至112年3月31日止</t>
  </si>
  <si>
    <t>E112B1</t>
  </si>
  <si>
    <t>輔導組</t>
  </si>
  <si>
    <t>1120214基府教特參字第1120206063號</t>
  </si>
  <si>
    <t>112年2~7月專任輔導教師薪資補助經費</t>
  </si>
  <si>
    <t xml:space="preserve">(1)特殊教育-中央政府補助特殊教育經費_x0002_職員薪金。
(2)行政管理及推展-人員維持費-職員薪金。
</t>
  </si>
  <si>
    <t>B112C4</t>
  </si>
  <si>
    <t>112年度執行強化校園安全防護工作計畫</t>
  </si>
  <si>
    <t>1120119基府教國參字第1110262904號</t>
  </si>
  <si>
    <t xml:space="preserve">(1)112年度中央政府補助建築及設備經費-中央政府補助建築及設備經費計畫-購置雜項設備#243-01.#232-01。
(2)112年度地方教育發展基金-其他設備計畫-教育局(處)其他設備-購建固定資產、無形資產及非理財目的之長期投資及營舍與設施工程支出-購置固定資產-購置雜項設備#4-3。
</t>
  </si>
  <si>
    <t>B112A3</t>
  </si>
  <si>
    <t xml:space="preserve">人員維持費-用人費用-正式員額薪資-職員薪金
</t>
  </si>
  <si>
    <t>1120217基府教國參字第1120203342號</t>
  </si>
  <si>
    <t>112年服務獎章獎勵金</t>
  </si>
  <si>
    <t>E112T2</t>
  </si>
  <si>
    <t>111學年度國民中學區域職業試探與體驗中心計畫-第2期</t>
  </si>
  <si>
    <t>1120224基府教特參字第1120208939號</t>
  </si>
  <si>
    <t>林育如</t>
  </si>
  <si>
    <t xml:space="preserve">(1)特殊教育-中央政府補助特殊教育經費-其他#213-2
(2)特殊教育-特殊教育行政皮督導-其他#2
</t>
  </si>
  <si>
    <t>111學年度精進計畫-學校教師專業學習社群暨校本研習申請計畫(品德標竿班級經營)-第1-2期</t>
  </si>
  <si>
    <t>1111128基府教學參字第1110256596A號
1120208基府教學參字第1120205166號</t>
  </si>
  <si>
    <t>A111F7</t>
  </si>
  <si>
    <t>111學年度國中校園英語主播經費</t>
  </si>
  <si>
    <t>1120302基府教學參字第1120208238號</t>
  </si>
  <si>
    <t xml:space="preserve">(1)112年國民小學教育－中央政府補助國民小學教育經費－其他＃246調整至講課鐘點、稿費、出席審查及查詢費項下支應。
(2)112年國民小學教育－中央政府補助國民小學教育經費－其他＃246項下支應。
</t>
  </si>
  <si>
    <t>D112D1</t>
  </si>
  <si>
    <t>112年防制學生藥物濫用校園宣導實施計畫經費</t>
  </si>
  <si>
    <t>1120224基府教體參字第1120208779號</t>
  </si>
  <si>
    <t xml:space="preserve">(1)中央補助款：本府112年中央政府補助體育教學及活動經費-其他-其他支出-其他#208-2
(2)本府配合款：112年學生衛生保健-會費、捐助、補助、分攤、照護、救濟與交流活動費-捐助、補助與獎助-其他捐助、補助與獎助
</t>
  </si>
  <si>
    <t>A112F2</t>
  </si>
  <si>
    <t>112年度實施新住民子女華語文學習扶助課程經費</t>
  </si>
  <si>
    <t>1120302基府教學參字第1120209194號</t>
  </si>
  <si>
    <t xml:space="preserve">(1)中央補助款：112年度國民小學教育－中央政府補助國民小學 教育經費－其他＃239
(2)本府自籌款：112年度國民小學教育－國民小學教育行政及督導－講課鐘點、稿費、出席審查及查詢費＃4
</t>
  </si>
  <si>
    <t>C112C3</t>
  </si>
  <si>
    <t>111學年度全國學生音樂比賽經費</t>
  </si>
  <si>
    <t>1120309基府教終參字第1120208586號</t>
  </si>
  <si>
    <t xml:space="preserve">112年度─社會教育─社會教育行政
及督導─技能競賽
</t>
  </si>
  <si>
    <t>1120309基府教學參字第1120207439號</t>
  </si>
  <si>
    <t>111學年度採外加代理教師方式推動國小合理員額經費-第3期(112年2-3月)</t>
  </si>
  <si>
    <t>A112C1</t>
  </si>
  <si>
    <t>111學年度第2學期教科書經費-學生</t>
  </si>
  <si>
    <t>A112M3</t>
  </si>
  <si>
    <t>陳正賢</t>
  </si>
  <si>
    <t>1120302基府教學參字第1120209593號</t>
  </si>
  <si>
    <t>(111-2)國民教育輔導團第2期團務組織運作經費(含差旅費5,000元)</t>
  </si>
  <si>
    <t xml:space="preserve">(1)教育部補助款：國民小學教育-中央政府補助國民小學教育經費-其他#228
(2)本府自籌款：國民小學教育-國民小學教育行政及督導-其他#8
</t>
  </si>
  <si>
    <t xml:space="preserve">112年地方教育發展基金-國民小學教育-國民小學教育及行政及督導-材料及用品費-用品消耗-其他用品消耗#3
</t>
  </si>
  <si>
    <t>1120309基府教學參字第1120210784號</t>
  </si>
  <si>
    <t>1120223基府教體參字第1120208656號</t>
  </si>
  <si>
    <t>112年體育及衛生教育-學生衛生保健-補 (協)助政府機關 (構)項</t>
  </si>
  <si>
    <t xml:space="preserve">行政院推動偏鄉學校精進午餐方案-補助食材62元/人(112年2-6月)
</t>
  </si>
  <si>
    <t>中華民國112年01月01日至112年4月30日止</t>
  </si>
  <si>
    <t>D112A4</t>
  </si>
  <si>
    <t>楊麗雅</t>
  </si>
  <si>
    <t>1120317基府教體參字第1120212391號</t>
  </si>
  <si>
    <t xml:space="preserve">111年11月至112年1月午餐採用國產可溯源食材暨使用有機或產銷覆歷蔬菜、米餐材經費
</t>
  </si>
  <si>
    <t>1120322基府教國參字第1120210172號</t>
  </si>
  <si>
    <t>111學年度十二年國教課綱國中小前導學校計畫-第1期</t>
  </si>
  <si>
    <t>111學年度十二年國教課綱國中小前導學校計畫-第2期</t>
  </si>
  <si>
    <t>1120315基府教學參字第1120211693號</t>
  </si>
  <si>
    <t xml:space="preserve">(1)112年教育處地方教育發展基金-國民小學教育-國民小學教育行政及督導-其他#20。
(2)112年教育處地方教育發展基金-國民小學教育-中央政府補助國民小學教育經費-其他#235。
</t>
  </si>
  <si>
    <t>C112D3</t>
  </si>
  <si>
    <t>1120302基府教終參字第1120205635號</t>
  </si>
  <si>
    <t>111學年度藝術與美感深耕教育計畫-第2期經費</t>
  </si>
  <si>
    <t xml:space="preserve">112年度─中央政府補助社會教育
經費－其他(#208-1)
</t>
  </si>
  <si>
    <t>112年體育及衛生教育-學生衛生保健-其他補貼、獎勵、慰問、照護與救濟#301</t>
  </si>
  <si>
    <t>A112M1</t>
  </si>
  <si>
    <t>1120313基府教學參字第1120211016號</t>
  </si>
  <si>
    <t>(111-2)精進計畫-輔導團減授課鐘點暨因課務代理衍生之勞健保、勞退金及公付補充保費</t>
  </si>
  <si>
    <t xml:space="preserve">(1)中央補助款:由「國民小學教育-中央政府補助國民小學教育經費-其他#214」調整至「講課鐘點、稿費、出席審查及查詢費」項下支應。
(2)本府自籌款:由「國民小學教育-國民小學教育行政及督導-講課鐘點、稿費、出席審查及查詢費#3」項下支應。
</t>
  </si>
  <si>
    <t>A112J6</t>
  </si>
  <si>
    <t>1120221基府教學參字第1120205424號</t>
  </si>
  <si>
    <t>111學年度2030雙語政策-提升國中小師生口說英語展能樂學計畫-充實英語口說教學圖書計畫經費</t>
  </si>
  <si>
    <t xml:space="preserve">(1)中央補助款-112國民小學教育-中央政府補助國民小學教育-其他#246
(2)本府自籌款-112國民小學教育-國民小學教育行政及督道-其他用品消耗#1
</t>
  </si>
  <si>
    <t>E112T1</t>
  </si>
  <si>
    <t>1120321基府教特參字第1120213105號</t>
  </si>
  <si>
    <t>111學年度國中生涯發展教育計畫費-第2期</t>
  </si>
  <si>
    <t xml:space="preserve">(1)特殊教育-特殊教育行政及督導-其他#2項。
(2)112年度-特殊教育-中央政府補助特殊教育經費-其他#230-2。
(3)特殊教育-中央政府補助特殊教育經費-其他#213-4。
</t>
  </si>
  <si>
    <t xml:space="preserve">1111014基府教學參字第1110248650號
</t>
  </si>
  <si>
    <t>A111V8</t>
  </si>
  <si>
    <t>1120314基府教學參字第1120210481號</t>
  </si>
  <si>
    <t>111學年度國中原住民語開課經費-第2期-差額5元</t>
  </si>
  <si>
    <t xml:space="preserve">112國民小學教育-中央政府補助國民小學教育經費-講課鐘點、稿費、出席審查費及查詢費
</t>
  </si>
  <si>
    <t>111學年度補助國民中小學調整教師授課節數及導師費-第1~3期</t>
  </si>
  <si>
    <t xml:space="preserve">1110810基府教學參字第1110237137號
1111209基府教學參字第1110258683號
1120322基府教學參字第1120213134號
</t>
  </si>
  <si>
    <t xml:space="preserve">(1)111地方教育發展基金—國民小學教育—中央政府補助國民小學教育經費—用人費用—正式員額薪資—職員薪金#2
(2)112地方教育發展基金-國民小學教育-中央政府補助國民小學教育經費-職員薪金#201
</t>
  </si>
  <si>
    <t>1120322基府教學參字第1120210276號</t>
  </si>
  <si>
    <t>111學年度國民中小學學生學習扶助-學校開班-寒假開班經費</t>
  </si>
  <si>
    <t xml:space="preserve">112年國民小學教育－中央政府補助國民小學教育經費－講課鐘點、稿費、出席審查及查詢費#211
</t>
  </si>
  <si>
    <t>E112C2</t>
  </si>
  <si>
    <t>1120325基府教特參字第1120213992號</t>
  </si>
  <si>
    <t>112年度友善校園學生事務與輔導工作-認輔小團體輔導實施計畫經費</t>
  </si>
  <si>
    <t xml:space="preserve">(1)特殊教育-中央政府補助特殊教育經費_x0002_其他#225
(2)特殊教育-特殊教育行政及督導-其他#4
</t>
  </si>
  <si>
    <t>D112A3</t>
  </si>
  <si>
    <t>1120321基府教體參字第1120212876號</t>
  </si>
  <si>
    <t>112年度寒假期間學生午餐補助經費</t>
  </si>
  <si>
    <t xml:space="preserve">112年體育及衛生教育-學生衛生保健-其他補貼、獎勵、慰問、照護與救濟#2
</t>
  </si>
  <si>
    <t>D112B2</t>
  </si>
  <si>
    <t>衛生組</t>
  </si>
  <si>
    <t>1120309基府教體參字第1120210791號</t>
  </si>
  <si>
    <t>111學年度學校健康促進實施計畫經費</t>
  </si>
  <si>
    <t xml:space="preserve">(1)112年體育及衛生教育-中央政府補助體育學及活動經費-補(協)助政府機關(構)#205-4
(20112年體育及衛生教育-學生衛生保健-其他捐助、補助與獎助
</t>
  </si>
  <si>
    <t>B112B2</t>
  </si>
  <si>
    <t>1120131基府教國參字第1120202328號</t>
  </si>
  <si>
    <t>碇內國中教學大樓第2期建築物公共安全耐震能力評估檢查經費</t>
  </si>
  <si>
    <t xml:space="preserve">112年國民教育計畫-國民中學教育-國民中學教育行政及督導-服務費用-專業服務費-委託檢驗(定)試驗認證費-1-4
</t>
  </si>
  <si>
    <t>111學年度採外加代理教師方式推動國小合理員額經費-第4期(112年4-7月)</t>
  </si>
  <si>
    <t>1120410基府教學參字第1120213260號</t>
  </si>
  <si>
    <t xml:space="preserve">112年地方教育發展基金-行政管理及推展-人員維持費-職員薪金#1-13-1
</t>
  </si>
  <si>
    <t>1120417基府綜庶壹字第1120211533號</t>
  </si>
  <si>
    <t xml:space="preserve">教職員退休及撫卹給付-用人費用-退休及卹償金-職員退休及離職金
</t>
  </si>
  <si>
    <t>勞動基準法前之一次退休金及退職補償金-工友</t>
  </si>
  <si>
    <t>中華民國112年01月01日至112年5月31日止</t>
  </si>
  <si>
    <t>B112F2</t>
  </si>
  <si>
    <t>1120412基府教國參字第1120211452號</t>
  </si>
  <si>
    <t>班班有冷氣計畫112年追加補助電費</t>
  </si>
  <si>
    <t xml:space="preserve">112年度國民中學教育－國民中學教育行政及督導－工作場所電費項下支應140萬4,000元，另由112年度國民中學教育－國民中學教育行政及督導－一般房屋修護費
</t>
  </si>
  <si>
    <t>1120417基府教學參字第1120213984號</t>
  </si>
  <si>
    <t>111學年度國民中小學學生學習扶助-學校開班-第2學期開班經費</t>
  </si>
  <si>
    <t xml:space="preserve">(1)112年國民小學教育-中央政府補助國民小學教育經費-講課鐘點、稿費、出席審查及查詢費#211
(2)112年國民小學教育－國民小學教育行政及督導－其他#20
</t>
  </si>
  <si>
    <t>C112E4</t>
  </si>
  <si>
    <t>1120327基府教終參字第1120214236號</t>
  </si>
  <si>
    <t>(111-2)增置國民中小學閱讀推動教師計畫經費-第2期</t>
  </si>
  <si>
    <t xml:space="preserve">(1)教育部補助款：112年-社會教育-中央政府補助社會教育經費-其他(#213-1)
(2)本府配合款：112年度-社會教育-社會教育行政及督導-其他(#9-7)
</t>
  </si>
  <si>
    <t>1120414基府教體參字第1120216611A號</t>
  </si>
  <si>
    <t>112年1-6月國民中小學午餐補助經費</t>
  </si>
  <si>
    <t>1120419基府教終參字第1120218110號</t>
  </si>
  <si>
    <t>112年度資深優良教師獎勵金</t>
  </si>
  <si>
    <t xml:space="preserve">112年度—社會教育—社會教育行政及督導—獎勵費用(#3-1)
</t>
  </si>
  <si>
    <t>E112G1</t>
  </si>
  <si>
    <t>1120502基府教特參字第1120220543號</t>
  </si>
  <si>
    <t>112年友善校園學生事務與輔導工作計畫-學務工作-單一議題研習-公民行動頒獎經費</t>
  </si>
  <si>
    <t xml:space="preserve">(1)特殊教育-特殊教育行政及督導-其他#4。
(2)特殊教育-中央政府補助特殊教育經費-其他#225。
</t>
  </si>
  <si>
    <t>1120502基府教特參字1120220561號</t>
  </si>
  <si>
    <t>112年度友善校園學生事務與輔導工作計畫-學生事務輔導工作輔導團-學務主任暨生教組長傳承研討會實施計畫經費</t>
  </si>
  <si>
    <t>(1)特殊教育-特殊教育行政及督導_x0002_其他#4。
(2)特殊教育-中央政府補助特殊教育經 費-其他#225。</t>
  </si>
  <si>
    <t>1120510基府教特參字第1120221871號</t>
  </si>
  <si>
    <t>112年度友善校園學生事務與輔導工作計畫-學務工作-學務資源中心(國中)經費</t>
  </si>
  <si>
    <t xml:space="preserve">(1)特殊教育-特殊教育行政及督導_x0002_其他#4
(2)特殊教育-中央政府補助特殊教育經費-其他#225。
</t>
  </si>
  <si>
    <t>A112C2</t>
  </si>
  <si>
    <t>1120503基府教學參字第1120220889號</t>
  </si>
  <si>
    <t>111學年度第2學期教科書經費-學校</t>
  </si>
  <si>
    <t xml:space="preserve">(1)112國民小學教育-中央政府國民小學教育-其他用品#213
(2)112國民小學教育-國民小學教育行政及督導-其他用品消耗#3
</t>
  </si>
  <si>
    <t>A111J1</t>
  </si>
  <si>
    <t>111學年度第2學期精進計畫-縣市成長計畫-推動部分領域課程融入雙語教育-教師增能社群</t>
  </si>
  <si>
    <t>1120510基府教學參字第1120221934號</t>
  </si>
  <si>
    <t xml:space="preserve">(1)教育部補助款：國民小學教育-中央政府補助國民小學教育經費-其他#214/其他#228
(2)本府自籌款：國民小學教育-國民小學教育行政及督導-講課鐘點、稿費、出席審查及查詢費#3
(3)資本門：建築及設備計畫-中央政府補助建築及設備經費-購置雜項設備#218
</t>
  </si>
  <si>
    <t>基府教學參字第1120218084號</t>
  </si>
  <si>
    <t>111學年度各級學校校(園)長、編制內現職教師、長期代理教師及學生參加本土語言能力認證考試獎勵計畫經費</t>
  </si>
  <si>
    <t xml:space="preserve">(1)112年國民小學教育-國民小學教育行政及督道-獎勵費用
(2)112年國民小學教育-國民小教育行政及督導-其他#3超支併決算至112年國民小學教育-國民小學教育行政及督導-獎勵費用
(3)112年國民小學教育-國民小學教育行政及督導-其他#3
</t>
  </si>
  <si>
    <t>1120504基府教學參字第1120217973號</t>
  </si>
  <si>
    <t xml:space="preserve">112年國民小學教育-國民小學教育行政及督導-其他#20
</t>
  </si>
  <si>
    <t xml:space="preserve">111學年度「國民中小學學生學習扶助-學校開班」第二學期開班經費-冷氣
</t>
  </si>
  <si>
    <t>C112E1</t>
  </si>
  <si>
    <t>1120426基府教終參字第1120219326號</t>
  </si>
  <si>
    <t>112年國民中小學閱讀推動計畫經費</t>
  </si>
  <si>
    <t xml:space="preserve">(1)中央補助款：112年度-社會教育-中央政府補助社會教育經費-其他(#213-2)
(2)本府配合款：112年度-社會教育-社會教育行政及督導-其他(#9-6)
</t>
  </si>
  <si>
    <t>1120515基府教國參字第1120220218號</t>
  </si>
  <si>
    <t>C112D4</t>
  </si>
  <si>
    <t>1120505基府教終參字第1120217993E號</t>
  </si>
  <si>
    <t>112年度－中央政府補助社會教育經費－其他(#208-1)</t>
  </si>
  <si>
    <t xml:space="preserve">111學年度藝術與美感深耕教育計畫-藝文送到校表演活動經費
</t>
  </si>
  <si>
    <t>E110G1</t>
  </si>
  <si>
    <t xml:space="preserve">收回教育部補貼「受嚴重特殊傳染性肺炎造成部分高級中等以下學校未具本職之課後外聘社團老師，因疫情停課導致鐘點費中斷，影響其生活者」津貼
</t>
  </si>
  <si>
    <t>溢支收回繳庫</t>
  </si>
  <si>
    <t>C112A2</t>
  </si>
  <si>
    <t>1120511基府教學參字第1120222538號</t>
  </si>
  <si>
    <t>111學年度本土語文(閩南語及客語)國中開課經費-第2期</t>
  </si>
  <si>
    <t xml:space="preserve">112國民小學教育-國民小學教育行政及督導-講課鐘點、稿費、出席審查及查詢費#4
</t>
  </si>
  <si>
    <t>中華民國112年01月01日至112年6月30日止</t>
  </si>
  <si>
    <t>E112R1</t>
  </si>
  <si>
    <t>(111-2)視障及學障教科書經費</t>
  </si>
  <si>
    <t>1120508基府教特參字第1120221748號</t>
  </si>
  <si>
    <t xml:space="preserve">國民小學教育－國民小學教育行政及督導－其他用品消耗#3
</t>
  </si>
  <si>
    <t>C112C8</t>
  </si>
  <si>
    <t>1120509基府教終參字第1120220703號</t>
  </si>
  <si>
    <t>112年度－社會教育－社會教育行政及督導－獎勵費用(#2-5)</t>
  </si>
  <si>
    <t xml:space="preserve">全國學生音樂比賽及全國師生鄉土歌謠比賽勵金-直笛合奏27人
</t>
  </si>
  <si>
    <t>B112G2</t>
  </si>
  <si>
    <t>1120504基府教國參字第1120218689號</t>
  </si>
  <si>
    <t>112年度庶務人力經費</t>
  </si>
  <si>
    <t xml:space="preserve">112年國民中學教育-國民中學教育行政及督導-外包費
</t>
  </si>
  <si>
    <t>D111D3</t>
  </si>
  <si>
    <t>1110920基府教體參字第1110242399號</t>
  </si>
  <si>
    <t>學生活動中心二樓地板與籃框更新工程經費</t>
  </si>
  <si>
    <t xml:space="preserve">(1)111年建築及設備計畫－中央政府補助建築及設備經費－購建固定資產、無形資產及非理財目的之長期投資─購置固定資產─擴充改良房屋建築及設備#1。
(2)111年地方教育發展基金─建築及設備計畫─營建及修建工程－教育局(處) 營建及修建工程─購建固定資產、無形資產及非理財目的之長期投資─購置固定資產─擴充改良房屋建築及設備#9-2。
(3)111年建築及設備計畫-營建及修建工程-教育局(處)營建及修建工程-購建固定資產、無形資產及非理財目的之長期投資-購置固定資產-擴充改良房屋建築及設備#7-26。
</t>
  </si>
  <si>
    <t>D112C7</t>
  </si>
  <si>
    <t>體育組</t>
  </si>
  <si>
    <t>1120501基府教體參字第1120220253號</t>
  </si>
  <si>
    <t>112年學生游泳課程及體驗活動暨師資經費</t>
  </si>
  <si>
    <t xml:space="preserve">(1)中央補助款（70%）：112年體育及衛生教育-中央政府補助體育學及活動經費-補(協)助政府機關(構)#205-12。
(2)本府自籌款（30%）：112年體育及衛生教育-體育教學及活動-其他#5。
</t>
  </si>
  <si>
    <t>D112B3</t>
  </si>
  <si>
    <t>1120530基府教體參字第1120225842號</t>
  </si>
  <si>
    <t>112年度友善提供多元生理用品推動方案 經費</t>
  </si>
  <si>
    <t xml:space="preserve">112年體育及衛生教育-中央政府補助體育教學及活動經費-補(協)助政府機關(構)#205-13
</t>
  </si>
  <si>
    <t>A111B4</t>
  </si>
  <si>
    <t>1120529基府教學參字第1120225591號</t>
  </si>
  <si>
    <t>111學年度本土語文(閩南語、閩東語及客語)國中小教師及教學支援工作人員交通費</t>
  </si>
  <si>
    <t xml:space="preserve">(1)中央補助款：112國民小學教育-中央政府補助國民小學教育經費-其他#235。
(2)市府自籌款：112國民小學教育-國民小學教育行政及督導-其他#20。
</t>
  </si>
  <si>
    <t>1120609基府教終參字第1120029307號</t>
  </si>
  <si>
    <t>112年校園週邊暨行車安全道路改善計畫</t>
  </si>
  <si>
    <t xml:space="preserve">112年度—社會教育計畫—社會教育行政及督導—補(協)助政府機關(構)(#3-9)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</si>
</sst>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 numFmtId="188" formatCode="[$€-2]\ #,##0.00_);[Red]\([$€-2]\ #,##0.0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0">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5"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M101"/>
  <sheetViews>
    <sheetView tabSelected="1" view="pageBreakPreview" zoomScaleSheetLayoutView="100" zoomScalePageLayoutView="0" workbookViewId="0" topLeftCell="A1">
      <pane xSplit="3" ySplit="4" topLeftCell="E91" activePane="bottomRight" state="frozen"/>
      <selection pane="topLeft" activeCell="A1" sqref="A1"/>
      <selection pane="topRight" activeCell="D1" sqref="D1"/>
      <selection pane="bottomLeft" activeCell="A5" sqref="A5"/>
      <selection pane="bottomRight" activeCell="B94" sqref="B94"/>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0" width="11.625" style="44" hidden="1" customWidth="1"/>
    <col min="21" max="21" width="11.625" style="44" bestFit="1"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385</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U5</f>
        <v>107042</v>
      </c>
      <c r="H5" s="49">
        <f>SUM(P5:U5)</f>
        <v>456598</v>
      </c>
      <c r="I5" s="50">
        <f>F5-H5</f>
        <v>89242</v>
      </c>
      <c r="J5" s="52"/>
      <c r="K5" s="27"/>
      <c r="L5" s="47"/>
      <c r="M5" s="45" t="s">
        <v>46</v>
      </c>
      <c r="N5" s="31"/>
      <c r="O5" s="20"/>
      <c r="P5" s="11">
        <v>16338</v>
      </c>
      <c r="Q5" s="11">
        <v>84656</v>
      </c>
      <c r="R5" s="11"/>
      <c r="S5" s="11">
        <v>123379</v>
      </c>
      <c r="T5" s="11">
        <v>125183</v>
      </c>
      <c r="U5" s="11">
        <v>107042</v>
      </c>
      <c r="V5" s="11"/>
      <c r="W5" s="11"/>
      <c r="X5" s="11"/>
      <c r="Y5" s="11"/>
      <c r="Z5" s="11"/>
      <c r="AA5" s="11"/>
    </row>
    <row r="6" spans="1:27" ht="145.5">
      <c r="A6" s="48">
        <v>2</v>
      </c>
      <c r="B6" s="47" t="s">
        <v>105</v>
      </c>
      <c r="C6" s="48" t="s">
        <v>74</v>
      </c>
      <c r="D6" s="2" t="s">
        <v>148</v>
      </c>
      <c r="E6" s="47" t="s">
        <v>149</v>
      </c>
      <c r="F6" s="49">
        <v>62844</v>
      </c>
      <c r="G6" s="49">
        <f aca="true" t="shared" si="0" ref="G6:G69">U6</f>
        <v>0</v>
      </c>
      <c r="H6" s="49">
        <f aca="true" t="shared" si="1" ref="H6:H69">SUM(P6:U6)</f>
        <v>62844</v>
      </c>
      <c r="I6" s="50">
        <f aca="true" t="shared" si="2" ref="I6:I69">F6-H6</f>
        <v>0</v>
      </c>
      <c r="J6" s="52">
        <v>1120630</v>
      </c>
      <c r="K6" s="27"/>
      <c r="L6" s="47"/>
      <c r="M6" s="45" t="s">
        <v>44</v>
      </c>
      <c r="N6" s="31"/>
      <c r="O6" s="20"/>
      <c r="P6" s="11">
        <v>12240</v>
      </c>
      <c r="Q6" s="11">
        <v>22975</v>
      </c>
      <c r="R6" s="11"/>
      <c r="S6" s="11">
        <v>20218</v>
      </c>
      <c r="T6" s="11">
        <v>7411</v>
      </c>
      <c r="U6" s="11"/>
      <c r="V6" s="11"/>
      <c r="W6" s="11"/>
      <c r="X6" s="11"/>
      <c r="Y6" s="11"/>
      <c r="Z6" s="11"/>
      <c r="AA6" s="11"/>
    </row>
    <row r="7" spans="1:27" ht="64.5">
      <c r="A7" s="48">
        <v>3</v>
      </c>
      <c r="B7" s="47" t="s">
        <v>304</v>
      </c>
      <c r="C7" s="48" t="s">
        <v>74</v>
      </c>
      <c r="D7" s="2" t="s">
        <v>303</v>
      </c>
      <c r="E7" s="47" t="s">
        <v>302</v>
      </c>
      <c r="F7" s="49">
        <v>21978</v>
      </c>
      <c r="G7" s="49">
        <f t="shared" si="0"/>
        <v>0</v>
      </c>
      <c r="H7" s="49">
        <f t="shared" si="1"/>
        <v>21978</v>
      </c>
      <c r="I7" s="50">
        <f t="shared" si="2"/>
        <v>0</v>
      </c>
      <c r="J7" s="52">
        <v>1120630</v>
      </c>
      <c r="K7" s="27"/>
      <c r="L7" s="47"/>
      <c r="M7" s="45" t="s">
        <v>44</v>
      </c>
      <c r="N7" s="31"/>
      <c r="O7" s="20"/>
      <c r="P7" s="11"/>
      <c r="Q7" s="11"/>
      <c r="R7" s="11"/>
      <c r="S7" s="11"/>
      <c r="T7" s="11">
        <v>21978</v>
      </c>
      <c r="U7" s="11"/>
      <c r="V7" s="11"/>
      <c r="W7" s="11"/>
      <c r="X7" s="11"/>
      <c r="Y7" s="11"/>
      <c r="Z7" s="11"/>
      <c r="AA7" s="11"/>
    </row>
    <row r="8" spans="1:27" ht="96.75">
      <c r="A8" s="48">
        <v>4</v>
      </c>
      <c r="B8" s="47" t="s">
        <v>335</v>
      </c>
      <c r="C8" s="48" t="s">
        <v>74</v>
      </c>
      <c r="D8" s="2" t="s">
        <v>334</v>
      </c>
      <c r="E8" s="47" t="s">
        <v>333</v>
      </c>
      <c r="F8" s="49">
        <v>93667</v>
      </c>
      <c r="G8" s="49">
        <f t="shared" si="0"/>
        <v>29892</v>
      </c>
      <c r="H8" s="49">
        <f t="shared" si="1"/>
        <v>57481</v>
      </c>
      <c r="I8" s="50">
        <f t="shared" si="2"/>
        <v>36186</v>
      </c>
      <c r="J8" s="52">
        <v>1120630</v>
      </c>
      <c r="K8" s="27"/>
      <c r="L8" s="47"/>
      <c r="M8" s="45" t="s">
        <v>44</v>
      </c>
      <c r="N8" s="31"/>
      <c r="O8" s="20"/>
      <c r="P8" s="11"/>
      <c r="Q8" s="11"/>
      <c r="R8" s="11"/>
      <c r="S8" s="11"/>
      <c r="T8" s="11">
        <f>56978-7411-21978</f>
        <v>27589</v>
      </c>
      <c r="U8" s="11">
        <v>29892</v>
      </c>
      <c r="V8" s="11"/>
      <c r="W8" s="11"/>
      <c r="X8" s="11"/>
      <c r="Y8" s="11"/>
      <c r="Z8" s="11"/>
      <c r="AA8" s="11"/>
    </row>
    <row r="9" spans="1:27" ht="64.5">
      <c r="A9" s="48">
        <v>5</v>
      </c>
      <c r="B9" s="47" t="s">
        <v>367</v>
      </c>
      <c r="C9" s="48" t="s">
        <v>74</v>
      </c>
      <c r="D9" s="2" t="s">
        <v>368</v>
      </c>
      <c r="E9" s="47" t="s">
        <v>366</v>
      </c>
      <c r="F9" s="49">
        <v>9160</v>
      </c>
      <c r="G9" s="49">
        <f t="shared" si="0"/>
        <v>0</v>
      </c>
      <c r="H9" s="49">
        <f t="shared" si="1"/>
        <v>0</v>
      </c>
      <c r="I9" s="50">
        <f t="shared" si="2"/>
        <v>9160</v>
      </c>
      <c r="J9" s="52">
        <v>1120630</v>
      </c>
      <c r="K9" s="27"/>
      <c r="L9" s="47"/>
      <c r="M9" s="45" t="s">
        <v>44</v>
      </c>
      <c r="N9" s="31"/>
      <c r="O9" s="20"/>
      <c r="P9" s="11"/>
      <c r="Q9" s="11"/>
      <c r="R9" s="11"/>
      <c r="S9" s="11"/>
      <c r="T9" s="11"/>
      <c r="U9" s="11"/>
      <c r="V9" s="11"/>
      <c r="W9" s="11"/>
      <c r="X9" s="11"/>
      <c r="Y9" s="11"/>
      <c r="Z9" s="11"/>
      <c r="AA9" s="11"/>
    </row>
    <row r="10" spans="1:27" ht="243">
      <c r="A10" s="48">
        <v>6</v>
      </c>
      <c r="B10" s="47" t="s">
        <v>101</v>
      </c>
      <c r="C10" s="48" t="s">
        <v>98</v>
      </c>
      <c r="D10" s="2" t="s">
        <v>100</v>
      </c>
      <c r="E10" s="47" t="s">
        <v>99</v>
      </c>
      <c r="F10" s="49">
        <v>47743</v>
      </c>
      <c r="G10" s="49">
        <f t="shared" si="0"/>
        <v>3657</v>
      </c>
      <c r="H10" s="49">
        <f t="shared" si="1"/>
        <v>39743</v>
      </c>
      <c r="I10" s="50">
        <f t="shared" si="2"/>
        <v>8000</v>
      </c>
      <c r="J10" s="52"/>
      <c r="K10" s="27">
        <v>45105</v>
      </c>
      <c r="L10" s="47"/>
      <c r="M10" s="45" t="s">
        <v>43</v>
      </c>
      <c r="N10" s="31"/>
      <c r="O10" s="20"/>
      <c r="P10" s="11"/>
      <c r="Q10" s="11"/>
      <c r="R10" s="11"/>
      <c r="S10" s="11">
        <v>16828</v>
      </c>
      <c r="T10" s="11">
        <v>19258</v>
      </c>
      <c r="U10" s="11">
        <f>4257-600</f>
        <v>3657</v>
      </c>
      <c r="V10" s="11"/>
      <c r="W10" s="11"/>
      <c r="X10" s="11"/>
      <c r="Y10" s="11"/>
      <c r="Z10" s="11"/>
      <c r="AA10" s="11"/>
    </row>
    <row r="11" spans="1:27" ht="145.5">
      <c r="A11" s="48">
        <v>7</v>
      </c>
      <c r="B11" s="47" t="s">
        <v>365</v>
      </c>
      <c r="C11" s="48" t="s">
        <v>98</v>
      </c>
      <c r="D11" s="2" t="s">
        <v>364</v>
      </c>
      <c r="E11" s="47" t="s">
        <v>363</v>
      </c>
      <c r="F11" s="49">
        <v>600</v>
      </c>
      <c r="G11" s="49">
        <f t="shared" si="0"/>
        <v>600</v>
      </c>
      <c r="H11" s="49">
        <f t="shared" si="1"/>
        <v>600</v>
      </c>
      <c r="I11" s="50">
        <f t="shared" si="2"/>
        <v>0</v>
      </c>
      <c r="J11" s="52"/>
      <c r="K11" s="27"/>
      <c r="L11" s="47"/>
      <c r="M11" s="45" t="s">
        <v>46</v>
      </c>
      <c r="N11" s="31"/>
      <c r="O11" s="20"/>
      <c r="P11" s="11"/>
      <c r="Q11" s="11"/>
      <c r="R11" s="11"/>
      <c r="S11" s="11"/>
      <c r="T11" s="11"/>
      <c r="U11" s="11">
        <v>600</v>
      </c>
      <c r="V11" s="11"/>
      <c r="W11" s="11"/>
      <c r="X11" s="11"/>
      <c r="Y11" s="11"/>
      <c r="Z11" s="11"/>
      <c r="AA11" s="11"/>
    </row>
    <row r="12" spans="1:27" ht="113.25">
      <c r="A12" s="48">
        <v>8</v>
      </c>
      <c r="B12" s="47" t="s">
        <v>414</v>
      </c>
      <c r="C12" s="48" t="s">
        <v>411</v>
      </c>
      <c r="D12" s="2" t="s">
        <v>413</v>
      </c>
      <c r="E12" s="47" t="s">
        <v>412</v>
      </c>
      <c r="F12" s="49">
        <v>16000</v>
      </c>
      <c r="G12" s="49">
        <f t="shared" si="0"/>
        <v>0</v>
      </c>
      <c r="H12" s="49">
        <f t="shared" si="1"/>
        <v>0</v>
      </c>
      <c r="I12" s="50">
        <f t="shared" si="2"/>
        <v>16000</v>
      </c>
      <c r="J12" s="52">
        <v>1120731</v>
      </c>
      <c r="K12" s="27"/>
      <c r="L12" s="47"/>
      <c r="M12" s="45" t="s">
        <v>46</v>
      </c>
      <c r="N12" s="31"/>
      <c r="O12" s="20"/>
      <c r="P12" s="11"/>
      <c r="Q12" s="11"/>
      <c r="R12" s="11"/>
      <c r="S12" s="11"/>
      <c r="T12" s="11"/>
      <c r="U12" s="11"/>
      <c r="V12" s="11"/>
      <c r="W12" s="11"/>
      <c r="X12" s="11"/>
      <c r="Y12" s="11"/>
      <c r="Z12" s="11"/>
      <c r="AA12" s="11"/>
    </row>
    <row r="13" spans="1:27" ht="113.25">
      <c r="A13" s="48">
        <v>9</v>
      </c>
      <c r="B13" s="47" t="s">
        <v>92</v>
      </c>
      <c r="C13" s="48" t="s">
        <v>89</v>
      </c>
      <c r="D13" s="2" t="s">
        <v>90</v>
      </c>
      <c r="E13" s="47" t="s">
        <v>91</v>
      </c>
      <c r="F13" s="49">
        <v>35407</v>
      </c>
      <c r="G13" s="49">
        <f t="shared" si="0"/>
        <v>0</v>
      </c>
      <c r="H13" s="49">
        <f t="shared" si="1"/>
        <v>35407</v>
      </c>
      <c r="I13" s="50">
        <f t="shared" si="2"/>
        <v>0</v>
      </c>
      <c r="J13" s="52">
        <v>1120731</v>
      </c>
      <c r="K13" s="27"/>
      <c r="L13" s="47"/>
      <c r="M13" s="45" t="s">
        <v>45</v>
      </c>
      <c r="N13" s="31"/>
      <c r="O13" s="20"/>
      <c r="P13" s="11"/>
      <c r="Q13" s="11">
        <v>30493</v>
      </c>
      <c r="R13" s="11"/>
      <c r="S13" s="11">
        <v>4914</v>
      </c>
      <c r="T13" s="11"/>
      <c r="U13" s="11"/>
      <c r="V13" s="11"/>
      <c r="W13" s="11"/>
      <c r="X13" s="11"/>
      <c r="Y13" s="11"/>
      <c r="Z13" s="11"/>
      <c r="AA13" s="11"/>
    </row>
    <row r="14" spans="1:27" ht="96.75">
      <c r="A14" s="48">
        <v>10</v>
      </c>
      <c r="B14" s="47" t="s">
        <v>214</v>
      </c>
      <c r="C14" s="48" t="s">
        <v>89</v>
      </c>
      <c r="D14" s="2" t="s">
        <v>212</v>
      </c>
      <c r="E14" s="47" t="s">
        <v>213</v>
      </c>
      <c r="F14" s="49">
        <v>224000</v>
      </c>
      <c r="G14" s="49">
        <f t="shared" si="0"/>
        <v>72086</v>
      </c>
      <c r="H14" s="49">
        <f t="shared" si="1"/>
        <v>183698</v>
      </c>
      <c r="I14" s="50">
        <f t="shared" si="2"/>
        <v>40302</v>
      </c>
      <c r="J14" s="52">
        <v>1120731</v>
      </c>
      <c r="K14" s="27"/>
      <c r="L14" s="47"/>
      <c r="M14" s="45" t="s">
        <v>45</v>
      </c>
      <c r="N14" s="31"/>
      <c r="O14" s="20"/>
      <c r="P14" s="11"/>
      <c r="Q14" s="11"/>
      <c r="R14" s="11"/>
      <c r="S14" s="11">
        <f>61516-4914</f>
        <v>56602</v>
      </c>
      <c r="T14" s="11">
        <v>55010</v>
      </c>
      <c r="U14" s="11">
        <v>72086</v>
      </c>
      <c r="V14" s="11"/>
      <c r="W14" s="11"/>
      <c r="X14" s="11"/>
      <c r="Y14" s="11"/>
      <c r="Z14" s="11"/>
      <c r="AA14" s="11"/>
    </row>
    <row r="15" spans="1:27" ht="64.5">
      <c r="A15" s="48">
        <v>11</v>
      </c>
      <c r="B15" s="23"/>
      <c r="C15" s="48" t="s">
        <v>102</v>
      </c>
      <c r="D15" s="2" t="s">
        <v>215</v>
      </c>
      <c r="E15" s="23" t="s">
        <v>104</v>
      </c>
      <c r="F15" s="49">
        <v>8316</v>
      </c>
      <c r="G15" s="49">
        <f t="shared" si="0"/>
        <v>0</v>
      </c>
      <c r="H15" s="49">
        <f t="shared" si="1"/>
        <v>8316</v>
      </c>
      <c r="I15" s="50">
        <f t="shared" si="2"/>
        <v>0</v>
      </c>
      <c r="J15" s="52">
        <v>11207</v>
      </c>
      <c r="K15" s="27"/>
      <c r="L15" s="47"/>
      <c r="M15" s="45" t="s">
        <v>46</v>
      </c>
      <c r="N15" s="31"/>
      <c r="O15" s="20"/>
      <c r="P15" s="11"/>
      <c r="Q15" s="11">
        <v>3780</v>
      </c>
      <c r="R15" s="11">
        <v>2520</v>
      </c>
      <c r="S15" s="11">
        <v>2016</v>
      </c>
      <c r="T15" s="11"/>
      <c r="U15" s="11"/>
      <c r="V15" s="11"/>
      <c r="W15" s="11"/>
      <c r="X15" s="11"/>
      <c r="Y15" s="11"/>
      <c r="Z15" s="11"/>
      <c r="AA15" s="11"/>
    </row>
    <row r="16" spans="1:27" ht="48">
      <c r="A16" s="48">
        <v>12</v>
      </c>
      <c r="B16" s="23"/>
      <c r="C16" s="48" t="s">
        <v>102</v>
      </c>
      <c r="D16" s="2" t="s">
        <v>254</v>
      </c>
      <c r="E16" s="23" t="s">
        <v>253</v>
      </c>
      <c r="F16" s="49">
        <v>8064</v>
      </c>
      <c r="G16" s="49">
        <f t="shared" si="0"/>
        <v>0</v>
      </c>
      <c r="H16" s="49">
        <f t="shared" si="1"/>
        <v>8064</v>
      </c>
      <c r="I16" s="50">
        <f t="shared" si="2"/>
        <v>0</v>
      </c>
      <c r="J16" s="52">
        <v>11207</v>
      </c>
      <c r="K16" s="27"/>
      <c r="L16" s="47"/>
      <c r="M16" s="45" t="s">
        <v>46</v>
      </c>
      <c r="N16" s="31"/>
      <c r="O16" s="20"/>
      <c r="P16" s="11"/>
      <c r="Q16" s="11"/>
      <c r="R16" s="11"/>
      <c r="S16" s="11">
        <f>6300-2016</f>
        <v>4284</v>
      </c>
      <c r="T16" s="11">
        <v>3780</v>
      </c>
      <c r="U16" s="11"/>
      <c r="V16" s="11"/>
      <c r="W16" s="11"/>
      <c r="X16" s="11"/>
      <c r="Y16" s="11"/>
      <c r="Z16" s="11"/>
      <c r="AA16" s="11"/>
    </row>
    <row r="17" spans="1:27" ht="64.5">
      <c r="A17" s="48">
        <v>13</v>
      </c>
      <c r="B17" s="23" t="s">
        <v>324</v>
      </c>
      <c r="C17" s="48" t="s">
        <v>102</v>
      </c>
      <c r="D17" s="2" t="s">
        <v>322</v>
      </c>
      <c r="E17" s="23" t="s">
        <v>323</v>
      </c>
      <c r="F17" s="49">
        <v>16380</v>
      </c>
      <c r="G17" s="49">
        <f t="shared" si="0"/>
        <v>6300</v>
      </c>
      <c r="H17" s="49">
        <f t="shared" si="1"/>
        <v>6300</v>
      </c>
      <c r="I17" s="50">
        <f t="shared" si="2"/>
        <v>10080</v>
      </c>
      <c r="J17" s="52">
        <v>11207</v>
      </c>
      <c r="K17" s="27"/>
      <c r="L17" s="47"/>
      <c r="M17" s="45" t="s">
        <v>46</v>
      </c>
      <c r="N17" s="31"/>
      <c r="O17" s="20"/>
      <c r="P17" s="11"/>
      <c r="Q17" s="11"/>
      <c r="R17" s="11"/>
      <c r="S17" s="11"/>
      <c r="T17" s="11"/>
      <c r="U17" s="11">
        <v>6300</v>
      </c>
      <c r="V17" s="11"/>
      <c r="W17" s="11"/>
      <c r="X17" s="11"/>
      <c r="Y17" s="11"/>
      <c r="Z17" s="11"/>
      <c r="AA17" s="11"/>
    </row>
    <row r="18" spans="1:27" ht="129">
      <c r="A18" s="48">
        <v>14</v>
      </c>
      <c r="B18" s="23" t="s">
        <v>120</v>
      </c>
      <c r="C18" s="48" t="s">
        <v>117</v>
      </c>
      <c r="D18" s="2" t="s">
        <v>119</v>
      </c>
      <c r="E18" s="23" t="s">
        <v>118</v>
      </c>
      <c r="F18" s="49">
        <v>50000</v>
      </c>
      <c r="G18" s="49">
        <f t="shared" si="0"/>
        <v>0</v>
      </c>
      <c r="H18" s="49">
        <f t="shared" si="1"/>
        <v>14217</v>
      </c>
      <c r="I18" s="50">
        <f t="shared" si="2"/>
        <v>35783</v>
      </c>
      <c r="J18" s="52"/>
      <c r="K18" s="27"/>
      <c r="L18" s="47"/>
      <c r="M18" s="45" t="s">
        <v>46</v>
      </c>
      <c r="N18" s="31"/>
      <c r="O18" s="20"/>
      <c r="P18" s="11"/>
      <c r="Q18" s="11"/>
      <c r="R18" s="11"/>
      <c r="S18" s="11"/>
      <c r="T18" s="11">
        <v>14217</v>
      </c>
      <c r="U18" s="11"/>
      <c r="V18" s="11"/>
      <c r="W18" s="11"/>
      <c r="X18" s="11"/>
      <c r="Y18" s="11"/>
      <c r="Z18" s="11"/>
      <c r="AA18" s="11"/>
    </row>
    <row r="19" spans="1:27" ht="129">
      <c r="A19" s="48">
        <v>15</v>
      </c>
      <c r="B19" s="23" t="s">
        <v>240</v>
      </c>
      <c r="C19" s="48" t="s">
        <v>237</v>
      </c>
      <c r="D19" s="2" t="s">
        <v>238</v>
      </c>
      <c r="E19" s="23" t="s">
        <v>239</v>
      </c>
      <c r="F19" s="49">
        <v>5000</v>
      </c>
      <c r="G19" s="49">
        <f t="shared" si="0"/>
        <v>0</v>
      </c>
      <c r="H19" s="49">
        <f t="shared" si="1"/>
        <v>0</v>
      </c>
      <c r="I19" s="50">
        <f t="shared" si="2"/>
        <v>5000</v>
      </c>
      <c r="J19" s="52">
        <v>1120731</v>
      </c>
      <c r="K19" s="27"/>
      <c r="L19" s="47"/>
      <c r="M19" s="45" t="s">
        <v>46</v>
      </c>
      <c r="N19" s="31"/>
      <c r="O19" s="20"/>
      <c r="P19" s="11"/>
      <c r="Q19" s="11"/>
      <c r="R19" s="11"/>
      <c r="S19" s="11"/>
      <c r="T19" s="11"/>
      <c r="U19" s="11"/>
      <c r="V19" s="11"/>
      <c r="W19" s="11"/>
      <c r="X19" s="11"/>
      <c r="Y19" s="11"/>
      <c r="Z19" s="11"/>
      <c r="AA19" s="11"/>
    </row>
    <row r="20" spans="1:27" ht="145.5">
      <c r="A20" s="48">
        <v>16</v>
      </c>
      <c r="B20" s="23" t="s">
        <v>96</v>
      </c>
      <c r="C20" s="48" t="s">
        <v>93</v>
      </c>
      <c r="D20" s="2" t="s">
        <v>94</v>
      </c>
      <c r="E20" s="23" t="s">
        <v>95</v>
      </c>
      <c r="F20" s="49">
        <v>31728</v>
      </c>
      <c r="G20" s="49">
        <f t="shared" si="0"/>
        <v>0</v>
      </c>
      <c r="H20" s="49">
        <f t="shared" si="1"/>
        <v>31313</v>
      </c>
      <c r="I20" s="50">
        <f t="shared" si="2"/>
        <v>415</v>
      </c>
      <c r="J20" s="52">
        <v>1120731</v>
      </c>
      <c r="K20" s="27"/>
      <c r="L20" s="47"/>
      <c r="M20" s="45" t="s">
        <v>44</v>
      </c>
      <c r="N20" s="31"/>
      <c r="O20" s="20"/>
      <c r="P20" s="11">
        <v>12254</v>
      </c>
      <c r="Q20" s="11">
        <v>18135</v>
      </c>
      <c r="R20" s="11">
        <v>924</v>
      </c>
      <c r="S20" s="11"/>
      <c r="T20" s="11"/>
      <c r="U20" s="11"/>
      <c r="V20" s="11"/>
      <c r="W20" s="11"/>
      <c r="X20" s="11"/>
      <c r="Y20" s="11"/>
      <c r="Z20" s="11"/>
      <c r="AA20" s="11"/>
    </row>
    <row r="21" spans="1:27" ht="162">
      <c r="A21" s="48">
        <v>17</v>
      </c>
      <c r="B21" s="47" t="s">
        <v>82</v>
      </c>
      <c r="C21" s="48" t="s">
        <v>79</v>
      </c>
      <c r="D21" s="2" t="s">
        <v>208</v>
      </c>
      <c r="E21" s="47" t="s">
        <v>80</v>
      </c>
      <c r="F21" s="49">
        <v>6833</v>
      </c>
      <c r="G21" s="49">
        <f t="shared" si="0"/>
        <v>0</v>
      </c>
      <c r="H21" s="49">
        <f t="shared" si="1"/>
        <v>6833</v>
      </c>
      <c r="I21" s="50">
        <f t="shared" si="2"/>
        <v>0</v>
      </c>
      <c r="J21" s="52">
        <v>1110731</v>
      </c>
      <c r="K21" s="27"/>
      <c r="L21" s="47"/>
      <c r="M21" s="45" t="s">
        <v>46</v>
      </c>
      <c r="N21" s="31"/>
      <c r="O21" s="20"/>
      <c r="P21" s="11"/>
      <c r="Q21" s="11">
        <v>6833</v>
      </c>
      <c r="R21" s="11"/>
      <c r="S21" s="11"/>
      <c r="T21" s="11"/>
      <c r="U21" s="11"/>
      <c r="V21" s="11"/>
      <c r="W21" s="11"/>
      <c r="X21" s="11"/>
      <c r="Y21" s="11"/>
      <c r="Z21" s="11"/>
      <c r="AA21" s="11"/>
    </row>
    <row r="22" spans="1:27" ht="145.5">
      <c r="A22" s="48">
        <v>18</v>
      </c>
      <c r="B22" s="47" t="s">
        <v>210</v>
      </c>
      <c r="C22" s="48" t="s">
        <v>79</v>
      </c>
      <c r="D22" s="2" t="s">
        <v>209</v>
      </c>
      <c r="E22" s="47" t="s">
        <v>211</v>
      </c>
      <c r="F22" s="49">
        <v>585000</v>
      </c>
      <c r="G22" s="49">
        <f t="shared" si="0"/>
        <v>56759</v>
      </c>
      <c r="H22" s="49">
        <f t="shared" si="1"/>
        <v>525882</v>
      </c>
      <c r="I22" s="50">
        <f t="shared" si="2"/>
        <v>59118</v>
      </c>
      <c r="J22" s="52">
        <v>1110731</v>
      </c>
      <c r="K22" s="27"/>
      <c r="L22" s="47"/>
      <c r="M22" s="45" t="s">
        <v>46</v>
      </c>
      <c r="N22" s="31"/>
      <c r="O22" s="20"/>
      <c r="P22" s="11"/>
      <c r="Q22" s="11">
        <f>306111-6833</f>
        <v>299278</v>
      </c>
      <c r="R22" s="11">
        <v>56615</v>
      </c>
      <c r="S22" s="11">
        <v>56615</v>
      </c>
      <c r="T22" s="11">
        <v>56615</v>
      </c>
      <c r="U22" s="11">
        <v>56759</v>
      </c>
      <c r="V22" s="11"/>
      <c r="W22" s="11"/>
      <c r="X22" s="11"/>
      <c r="Y22" s="11"/>
      <c r="Z22" s="11"/>
      <c r="AA22" s="11"/>
    </row>
    <row r="23" spans="1:27" ht="258.75">
      <c r="A23" s="48">
        <v>19</v>
      </c>
      <c r="B23" s="47" t="s">
        <v>141</v>
      </c>
      <c r="C23" s="48" t="s">
        <v>138</v>
      </c>
      <c r="D23" s="2" t="s">
        <v>273</v>
      </c>
      <c r="E23" s="47" t="s">
        <v>139</v>
      </c>
      <c r="F23" s="49">
        <v>88145</v>
      </c>
      <c r="G23" s="49">
        <f t="shared" si="0"/>
        <v>0</v>
      </c>
      <c r="H23" s="49">
        <f t="shared" si="1"/>
        <v>88145</v>
      </c>
      <c r="I23" s="50">
        <f t="shared" si="2"/>
        <v>0</v>
      </c>
      <c r="J23" s="52"/>
      <c r="K23" s="27"/>
      <c r="L23" s="47"/>
      <c r="M23" s="45"/>
      <c r="N23" s="31"/>
      <c r="O23" s="20"/>
      <c r="P23" s="11">
        <v>2500</v>
      </c>
      <c r="Q23" s="11">
        <v>21480</v>
      </c>
      <c r="R23" s="11">
        <v>21189</v>
      </c>
      <c r="S23" s="11">
        <v>42976</v>
      </c>
      <c r="T23" s="11"/>
      <c r="U23" s="11"/>
      <c r="V23" s="11"/>
      <c r="W23" s="11"/>
      <c r="X23" s="11"/>
      <c r="Y23" s="11"/>
      <c r="Z23" s="11"/>
      <c r="AA23" s="11"/>
    </row>
    <row r="24" spans="1:27" ht="113.25">
      <c r="A24" s="48">
        <v>20</v>
      </c>
      <c r="B24" s="47" t="s">
        <v>276</v>
      </c>
      <c r="C24" s="48" t="s">
        <v>138</v>
      </c>
      <c r="D24" s="2" t="s">
        <v>274</v>
      </c>
      <c r="E24" s="47" t="s">
        <v>275</v>
      </c>
      <c r="F24" s="49">
        <v>139674</v>
      </c>
      <c r="G24" s="49">
        <f t="shared" si="0"/>
        <v>30921</v>
      </c>
      <c r="H24" s="49">
        <f t="shared" si="1"/>
        <v>50413</v>
      </c>
      <c r="I24" s="50">
        <f t="shared" si="2"/>
        <v>89261</v>
      </c>
      <c r="J24" s="52"/>
      <c r="K24" s="27"/>
      <c r="L24" s="47"/>
      <c r="M24" s="45" t="s">
        <v>46</v>
      </c>
      <c r="N24" s="31"/>
      <c r="O24" s="20"/>
      <c r="P24" s="11"/>
      <c r="Q24" s="11"/>
      <c r="R24" s="11"/>
      <c r="S24" s="11">
        <f>43863-42976</f>
        <v>887</v>
      </c>
      <c r="T24" s="11">
        <v>18605</v>
      </c>
      <c r="U24" s="11">
        <v>30921</v>
      </c>
      <c r="V24" s="11"/>
      <c r="W24" s="11"/>
      <c r="X24" s="11"/>
      <c r="Y24" s="11"/>
      <c r="Z24" s="11"/>
      <c r="AA24" s="11"/>
    </row>
    <row r="25" spans="1:27" ht="162">
      <c r="A25" s="48">
        <v>21</v>
      </c>
      <c r="B25" s="47" t="s">
        <v>362</v>
      </c>
      <c r="C25" s="48" t="s">
        <v>359</v>
      </c>
      <c r="D25" s="2" t="s">
        <v>360</v>
      </c>
      <c r="E25" s="47" t="s">
        <v>361</v>
      </c>
      <c r="F25" s="49">
        <v>60000</v>
      </c>
      <c r="G25" s="49">
        <f t="shared" si="0"/>
        <v>10669</v>
      </c>
      <c r="H25" s="49">
        <f t="shared" si="1"/>
        <v>10669</v>
      </c>
      <c r="I25" s="50">
        <f t="shared" si="2"/>
        <v>49331</v>
      </c>
      <c r="J25" s="52">
        <v>1120731</v>
      </c>
      <c r="K25" s="27"/>
      <c r="L25" s="47"/>
      <c r="M25" s="45" t="s">
        <v>46</v>
      </c>
      <c r="N25" s="31"/>
      <c r="O25" s="20"/>
      <c r="P25" s="11"/>
      <c r="Q25" s="11"/>
      <c r="R25" s="11"/>
      <c r="S25" s="11"/>
      <c r="T25" s="11"/>
      <c r="U25" s="11">
        <v>10669</v>
      </c>
      <c r="V25" s="11"/>
      <c r="W25" s="11"/>
      <c r="X25" s="11"/>
      <c r="Y25" s="11"/>
      <c r="Z25" s="11"/>
      <c r="AA25" s="11"/>
    </row>
    <row r="26" spans="1:27" ht="177.75">
      <c r="A26" s="48">
        <v>22</v>
      </c>
      <c r="B26" s="47" t="s">
        <v>137</v>
      </c>
      <c r="C26" s="48" t="s">
        <v>134</v>
      </c>
      <c r="D26" s="2" t="s">
        <v>235</v>
      </c>
      <c r="E26" s="47" t="s">
        <v>236</v>
      </c>
      <c r="F26" s="49">
        <f>5000+10000</f>
        <v>15000</v>
      </c>
      <c r="G26" s="49">
        <f t="shared" si="0"/>
        <v>1021</v>
      </c>
      <c r="H26" s="49">
        <f t="shared" si="1"/>
        <v>10806</v>
      </c>
      <c r="I26" s="50">
        <f t="shared" si="2"/>
        <v>4194</v>
      </c>
      <c r="J26" s="52">
        <v>1120731</v>
      </c>
      <c r="K26" s="27"/>
      <c r="L26" s="47"/>
      <c r="M26" s="45" t="s">
        <v>63</v>
      </c>
      <c r="N26" s="31"/>
      <c r="O26" s="20"/>
      <c r="P26" s="11"/>
      <c r="Q26" s="11"/>
      <c r="R26" s="11">
        <v>8764</v>
      </c>
      <c r="S26" s="11"/>
      <c r="T26" s="11">
        <v>1021</v>
      </c>
      <c r="U26" s="11">
        <v>1021</v>
      </c>
      <c r="V26" s="11"/>
      <c r="W26" s="11"/>
      <c r="X26" s="11"/>
      <c r="Y26" s="11"/>
      <c r="Z26" s="11"/>
      <c r="AA26" s="11"/>
    </row>
    <row r="27" spans="1:27" ht="258.75">
      <c r="A27" s="48">
        <v>23</v>
      </c>
      <c r="B27" s="47" t="s">
        <v>130</v>
      </c>
      <c r="C27" s="48" t="s">
        <v>127</v>
      </c>
      <c r="D27" s="2" t="s">
        <v>129</v>
      </c>
      <c r="E27" s="47" t="s">
        <v>128</v>
      </c>
      <c r="F27" s="49">
        <v>30105</v>
      </c>
      <c r="G27" s="49">
        <f t="shared" si="0"/>
        <v>0</v>
      </c>
      <c r="H27" s="49">
        <f t="shared" si="1"/>
        <v>13509</v>
      </c>
      <c r="I27" s="50">
        <f t="shared" si="2"/>
        <v>16596</v>
      </c>
      <c r="J27" s="52"/>
      <c r="K27" s="27"/>
      <c r="L27" s="47"/>
      <c r="M27" s="45" t="s">
        <v>67</v>
      </c>
      <c r="N27" s="31"/>
      <c r="O27" s="20"/>
      <c r="P27" s="11"/>
      <c r="Q27" s="11">
        <v>13509</v>
      </c>
      <c r="R27" s="11"/>
      <c r="S27" s="11"/>
      <c r="T27" s="11"/>
      <c r="U27" s="11"/>
      <c r="V27" s="11"/>
      <c r="W27" s="11"/>
      <c r="X27" s="11"/>
      <c r="Y27" s="11"/>
      <c r="Z27" s="11"/>
      <c r="AA27" s="11"/>
    </row>
    <row r="28" spans="1:27" ht="113.25">
      <c r="A28" s="48">
        <v>24</v>
      </c>
      <c r="B28" s="47" t="s">
        <v>126</v>
      </c>
      <c r="C28" s="48" t="s">
        <v>123</v>
      </c>
      <c r="D28" s="2" t="s">
        <v>125</v>
      </c>
      <c r="E28" s="47" t="s">
        <v>124</v>
      </c>
      <c r="F28" s="49">
        <v>33540</v>
      </c>
      <c r="G28" s="49">
        <f t="shared" si="0"/>
        <v>0</v>
      </c>
      <c r="H28" s="49">
        <f t="shared" si="1"/>
        <v>0</v>
      </c>
      <c r="I28" s="50">
        <f t="shared" si="2"/>
        <v>33540</v>
      </c>
      <c r="J28" s="52"/>
      <c r="K28" s="27"/>
      <c r="L28" s="47"/>
      <c r="M28" s="45" t="s">
        <v>46</v>
      </c>
      <c r="N28" s="31"/>
      <c r="O28" s="20"/>
      <c r="P28" s="11"/>
      <c r="Q28" s="11"/>
      <c r="R28" s="11"/>
      <c r="S28" s="11"/>
      <c r="T28" s="11"/>
      <c r="U28" s="11"/>
      <c r="V28" s="11"/>
      <c r="W28" s="11"/>
      <c r="X28" s="11"/>
      <c r="Y28" s="11"/>
      <c r="Z28" s="11"/>
      <c r="AA28" s="11"/>
    </row>
    <row r="29" spans="1:27" ht="48">
      <c r="A29" s="48">
        <v>25</v>
      </c>
      <c r="B29" s="47"/>
      <c r="C29" s="48" t="s">
        <v>115</v>
      </c>
      <c r="D29" s="2" t="s">
        <v>121</v>
      </c>
      <c r="E29" s="47" t="s">
        <v>122</v>
      </c>
      <c r="F29" s="49">
        <v>1339</v>
      </c>
      <c r="G29" s="49">
        <f t="shared" si="0"/>
        <v>1339</v>
      </c>
      <c r="H29" s="49">
        <f t="shared" si="1"/>
        <v>1339</v>
      </c>
      <c r="I29" s="50">
        <f t="shared" si="2"/>
        <v>0</v>
      </c>
      <c r="J29" s="52"/>
      <c r="K29" s="27"/>
      <c r="L29" s="47"/>
      <c r="M29" s="45" t="s">
        <v>116</v>
      </c>
      <c r="N29" s="31"/>
      <c r="O29" s="20"/>
      <c r="P29" s="11"/>
      <c r="Q29" s="11"/>
      <c r="R29" s="11"/>
      <c r="S29" s="11"/>
      <c r="T29" s="11"/>
      <c r="U29" s="11">
        <v>1339</v>
      </c>
      <c r="V29" s="11"/>
      <c r="W29" s="11"/>
      <c r="X29" s="11"/>
      <c r="Y29" s="11"/>
      <c r="Z29" s="11"/>
      <c r="AA29" s="11"/>
    </row>
    <row r="30" spans="1:27" ht="258.75">
      <c r="A30" s="48">
        <v>26</v>
      </c>
      <c r="B30" s="47" t="s">
        <v>109</v>
      </c>
      <c r="C30" s="48" t="s">
        <v>106</v>
      </c>
      <c r="D30" s="2" t="s">
        <v>108</v>
      </c>
      <c r="E30" s="47" t="s">
        <v>107</v>
      </c>
      <c r="F30" s="49">
        <v>21419</v>
      </c>
      <c r="G30" s="49">
        <f t="shared" si="0"/>
        <v>0</v>
      </c>
      <c r="H30" s="49">
        <f t="shared" si="1"/>
        <v>21419</v>
      </c>
      <c r="I30" s="50">
        <f t="shared" si="2"/>
        <v>0</v>
      </c>
      <c r="J30" s="52"/>
      <c r="K30" s="27"/>
      <c r="L30" s="47"/>
      <c r="M30" s="45" t="s">
        <v>46</v>
      </c>
      <c r="N30" s="31"/>
      <c r="O30" s="20"/>
      <c r="P30" s="11"/>
      <c r="Q30" s="11">
        <v>3240</v>
      </c>
      <c r="R30" s="11">
        <v>7804</v>
      </c>
      <c r="S30" s="11">
        <v>10126</v>
      </c>
      <c r="T30" s="11">
        <v>249</v>
      </c>
      <c r="U30" s="11"/>
      <c r="V30" s="11"/>
      <c r="W30" s="11"/>
      <c r="X30" s="11"/>
      <c r="Y30" s="11"/>
      <c r="Z30" s="11"/>
      <c r="AA30" s="11"/>
    </row>
    <row r="31" spans="1:27" ht="64.5">
      <c r="A31" s="48">
        <v>27</v>
      </c>
      <c r="B31" s="47" t="s">
        <v>384</v>
      </c>
      <c r="C31" s="48" t="s">
        <v>106</v>
      </c>
      <c r="D31" s="2" t="s">
        <v>383</v>
      </c>
      <c r="E31" s="47" t="s">
        <v>382</v>
      </c>
      <c r="F31" s="49">
        <v>46514</v>
      </c>
      <c r="G31" s="49">
        <f t="shared" si="0"/>
        <v>10126</v>
      </c>
      <c r="H31" s="49">
        <f t="shared" si="1"/>
        <v>17735</v>
      </c>
      <c r="I31" s="50">
        <f t="shared" si="2"/>
        <v>28779</v>
      </c>
      <c r="J31" s="52"/>
      <c r="K31" s="27"/>
      <c r="L31" s="47"/>
      <c r="M31" s="45" t="s">
        <v>46</v>
      </c>
      <c r="N31" s="31"/>
      <c r="O31" s="20"/>
      <c r="P31" s="11"/>
      <c r="Q31" s="11"/>
      <c r="R31" s="11"/>
      <c r="S31" s="11"/>
      <c r="T31" s="11">
        <v>7609</v>
      </c>
      <c r="U31" s="11">
        <v>10126</v>
      </c>
      <c r="V31" s="11"/>
      <c r="W31" s="11"/>
      <c r="X31" s="11"/>
      <c r="Y31" s="11"/>
      <c r="Z31" s="11"/>
      <c r="AA31" s="11"/>
    </row>
    <row r="32" spans="1:27" ht="194.25">
      <c r="A32" s="48">
        <v>28</v>
      </c>
      <c r="B32" s="47" t="s">
        <v>112</v>
      </c>
      <c r="C32" s="48" t="s">
        <v>106</v>
      </c>
      <c r="D32" s="2" t="s">
        <v>111</v>
      </c>
      <c r="E32" s="47" t="s">
        <v>294</v>
      </c>
      <c r="F32" s="49">
        <f>17600</f>
        <v>17600</v>
      </c>
      <c r="G32" s="49">
        <f t="shared" si="0"/>
        <v>4050</v>
      </c>
      <c r="H32" s="49">
        <f t="shared" si="1"/>
        <v>14550</v>
      </c>
      <c r="I32" s="50">
        <f t="shared" si="2"/>
        <v>3050</v>
      </c>
      <c r="J32" s="52"/>
      <c r="K32" s="27"/>
      <c r="L32" s="47"/>
      <c r="M32" s="45" t="s">
        <v>46</v>
      </c>
      <c r="N32" s="31"/>
      <c r="O32" s="20"/>
      <c r="P32" s="11"/>
      <c r="Q32" s="11">
        <v>2400</v>
      </c>
      <c r="R32" s="11">
        <v>1620</v>
      </c>
      <c r="S32" s="11">
        <v>4050</v>
      </c>
      <c r="T32" s="11">
        <v>2430</v>
      </c>
      <c r="U32" s="11">
        <v>4050</v>
      </c>
      <c r="V32" s="11"/>
      <c r="W32" s="11"/>
      <c r="X32" s="11"/>
      <c r="Y32" s="11"/>
      <c r="Z32" s="11"/>
      <c r="AA32" s="11"/>
    </row>
    <row r="33" spans="1:27" ht="48">
      <c r="A33" s="48">
        <v>29</v>
      </c>
      <c r="B33" s="47"/>
      <c r="C33" s="48" t="s">
        <v>106</v>
      </c>
      <c r="D33" s="2" t="s">
        <v>114</v>
      </c>
      <c r="E33" s="47" t="s">
        <v>113</v>
      </c>
      <c r="F33" s="49">
        <v>8316</v>
      </c>
      <c r="G33" s="49">
        <f t="shared" si="0"/>
        <v>1890</v>
      </c>
      <c r="H33" s="49">
        <f t="shared" si="1"/>
        <v>6804</v>
      </c>
      <c r="I33" s="50">
        <f t="shared" si="2"/>
        <v>1512</v>
      </c>
      <c r="J33" s="52"/>
      <c r="K33" s="27"/>
      <c r="L33" s="47"/>
      <c r="M33" s="45" t="s">
        <v>46</v>
      </c>
      <c r="N33" s="31"/>
      <c r="O33" s="20"/>
      <c r="P33" s="11"/>
      <c r="Q33" s="11">
        <v>1134</v>
      </c>
      <c r="R33" s="11">
        <v>756</v>
      </c>
      <c r="S33" s="11">
        <v>1890</v>
      </c>
      <c r="T33" s="11">
        <v>1134</v>
      </c>
      <c r="U33" s="11">
        <v>1890</v>
      </c>
      <c r="V33" s="11"/>
      <c r="W33" s="11"/>
      <c r="X33" s="11"/>
      <c r="Y33" s="11"/>
      <c r="Z33" s="11"/>
      <c r="AA33" s="11"/>
    </row>
    <row r="34" spans="1:27" ht="64.5">
      <c r="A34" s="48">
        <v>30</v>
      </c>
      <c r="B34" s="47" t="s">
        <v>298</v>
      </c>
      <c r="C34" s="48" t="s">
        <v>295</v>
      </c>
      <c r="D34" s="2" t="s">
        <v>297</v>
      </c>
      <c r="E34" s="47" t="s">
        <v>296</v>
      </c>
      <c r="F34" s="49">
        <v>390</v>
      </c>
      <c r="G34" s="49">
        <f t="shared" si="0"/>
        <v>0</v>
      </c>
      <c r="H34" s="49">
        <f t="shared" si="1"/>
        <v>390</v>
      </c>
      <c r="I34" s="50">
        <f t="shared" si="2"/>
        <v>0</v>
      </c>
      <c r="J34" s="52"/>
      <c r="K34" s="27"/>
      <c r="L34" s="47"/>
      <c r="M34" s="45" t="s">
        <v>46</v>
      </c>
      <c r="N34" s="31"/>
      <c r="O34" s="20"/>
      <c r="P34" s="11"/>
      <c r="Q34" s="11"/>
      <c r="R34" s="11"/>
      <c r="S34" s="11"/>
      <c r="T34" s="11">
        <v>390</v>
      </c>
      <c r="U34" s="11"/>
      <c r="V34" s="11"/>
      <c r="W34" s="11"/>
      <c r="X34" s="11"/>
      <c r="Y34" s="11"/>
      <c r="Z34" s="11"/>
      <c r="AA34" s="11"/>
    </row>
    <row r="35" spans="1:27" ht="81">
      <c r="A35" s="48">
        <v>31</v>
      </c>
      <c r="B35" s="47" t="s">
        <v>178</v>
      </c>
      <c r="C35" s="48" t="s">
        <v>175</v>
      </c>
      <c r="D35" s="2" t="s">
        <v>176</v>
      </c>
      <c r="E35" s="47" t="s">
        <v>177</v>
      </c>
      <c r="F35" s="49">
        <v>18522</v>
      </c>
      <c r="G35" s="49">
        <f t="shared" si="0"/>
        <v>0</v>
      </c>
      <c r="H35" s="49">
        <f t="shared" si="1"/>
        <v>18522</v>
      </c>
      <c r="I35" s="50">
        <f t="shared" si="2"/>
        <v>0</v>
      </c>
      <c r="J35" s="52">
        <v>1120131</v>
      </c>
      <c r="K35" s="27"/>
      <c r="L35" s="47"/>
      <c r="M35" s="45" t="s">
        <v>46</v>
      </c>
      <c r="N35" s="31"/>
      <c r="O35" s="20"/>
      <c r="P35" s="11"/>
      <c r="Q35" s="11"/>
      <c r="R35" s="11"/>
      <c r="S35" s="11"/>
      <c r="T35" s="11">
        <v>18522</v>
      </c>
      <c r="U35" s="11"/>
      <c r="V35" s="11"/>
      <c r="W35" s="11"/>
      <c r="X35" s="11"/>
      <c r="Y35" s="11"/>
      <c r="Z35" s="11"/>
      <c r="AA35" s="11"/>
    </row>
    <row r="36" spans="1:27" ht="81">
      <c r="A36" s="48">
        <v>32</v>
      </c>
      <c r="B36" s="23" t="s">
        <v>262</v>
      </c>
      <c r="C36" s="48" t="s">
        <v>255</v>
      </c>
      <c r="D36" s="2" t="s">
        <v>256</v>
      </c>
      <c r="E36" s="23" t="s">
        <v>263</v>
      </c>
      <c r="F36" s="49">
        <v>481560</v>
      </c>
      <c r="G36" s="49">
        <f t="shared" si="0"/>
        <v>0</v>
      </c>
      <c r="H36" s="49">
        <f t="shared" si="1"/>
        <v>481560</v>
      </c>
      <c r="I36" s="50">
        <f t="shared" si="2"/>
        <v>0</v>
      </c>
      <c r="J36" s="52"/>
      <c r="K36" s="27">
        <v>45075</v>
      </c>
      <c r="L36" s="47"/>
      <c r="M36" s="45" t="s">
        <v>116</v>
      </c>
      <c r="N36" s="31"/>
      <c r="O36" s="20"/>
      <c r="P36" s="11"/>
      <c r="Q36" s="11"/>
      <c r="R36" s="11"/>
      <c r="S36" s="11"/>
      <c r="T36" s="11">
        <v>481560</v>
      </c>
      <c r="U36" s="11"/>
      <c r="V36" s="11"/>
      <c r="W36" s="11"/>
      <c r="X36" s="11"/>
      <c r="Y36" s="11"/>
      <c r="Z36" s="11"/>
      <c r="AA36" s="11"/>
    </row>
    <row r="37" spans="1:27" ht="81">
      <c r="A37" s="48">
        <v>33</v>
      </c>
      <c r="B37" s="23" t="s">
        <v>358</v>
      </c>
      <c r="C37" s="48" t="s">
        <v>355</v>
      </c>
      <c r="D37" s="2" t="s">
        <v>357</v>
      </c>
      <c r="E37" s="23" t="s">
        <v>356</v>
      </c>
      <c r="F37" s="49">
        <v>6796</v>
      </c>
      <c r="G37" s="49">
        <f t="shared" si="0"/>
        <v>0</v>
      </c>
      <c r="H37" s="49">
        <f t="shared" si="1"/>
        <v>6796</v>
      </c>
      <c r="I37" s="50">
        <f t="shared" si="2"/>
        <v>0</v>
      </c>
      <c r="J37" s="52"/>
      <c r="K37" s="27">
        <v>45075</v>
      </c>
      <c r="L37" s="47"/>
      <c r="M37" s="45" t="s">
        <v>116</v>
      </c>
      <c r="N37" s="31"/>
      <c r="O37" s="20"/>
      <c r="P37" s="11"/>
      <c r="Q37" s="11"/>
      <c r="R37" s="11"/>
      <c r="S37" s="11"/>
      <c r="T37" s="11">
        <v>6796</v>
      </c>
      <c r="U37" s="11"/>
      <c r="V37" s="11"/>
      <c r="W37" s="11"/>
      <c r="X37" s="11"/>
      <c r="Y37" s="11"/>
      <c r="Z37" s="11"/>
      <c r="AA37" s="11"/>
    </row>
    <row r="38" spans="1:27" ht="113.25">
      <c r="A38" s="48">
        <v>34</v>
      </c>
      <c r="B38" s="47" t="s">
        <v>201</v>
      </c>
      <c r="C38" s="48" t="s">
        <v>198</v>
      </c>
      <c r="D38" s="2" t="s">
        <v>199</v>
      </c>
      <c r="E38" s="47" t="s">
        <v>200</v>
      </c>
      <c r="F38" s="49">
        <v>4000</v>
      </c>
      <c r="G38" s="49">
        <f t="shared" si="0"/>
        <v>0</v>
      </c>
      <c r="H38" s="49">
        <f t="shared" si="1"/>
        <v>4000</v>
      </c>
      <c r="I38" s="50">
        <f t="shared" si="2"/>
        <v>0</v>
      </c>
      <c r="J38" s="52">
        <v>1120331</v>
      </c>
      <c r="K38" s="27">
        <v>45022</v>
      </c>
      <c r="L38" s="47"/>
      <c r="M38" s="45" t="s">
        <v>45</v>
      </c>
      <c r="N38" s="31"/>
      <c r="O38" s="20"/>
      <c r="P38" s="11"/>
      <c r="Q38" s="11"/>
      <c r="R38" s="11">
        <v>3994</v>
      </c>
      <c r="S38" s="11">
        <v>6</v>
      </c>
      <c r="T38" s="11"/>
      <c r="U38" s="11"/>
      <c r="V38" s="11"/>
      <c r="W38" s="11"/>
      <c r="X38" s="11"/>
      <c r="Y38" s="11"/>
      <c r="Z38" s="11"/>
      <c r="AA38" s="11"/>
    </row>
    <row r="39" spans="1:27" ht="129">
      <c r="A39" s="48">
        <v>35</v>
      </c>
      <c r="B39" s="47" t="s">
        <v>248</v>
      </c>
      <c r="C39" s="48" t="s">
        <v>245</v>
      </c>
      <c r="D39" s="2" t="s">
        <v>246</v>
      </c>
      <c r="E39" s="47" t="s">
        <v>247</v>
      </c>
      <c r="F39" s="49">
        <v>124719</v>
      </c>
      <c r="G39" s="49">
        <f t="shared" si="0"/>
        <v>19225</v>
      </c>
      <c r="H39" s="49">
        <f t="shared" si="1"/>
        <v>19225</v>
      </c>
      <c r="I39" s="50">
        <f t="shared" si="2"/>
        <v>105494</v>
      </c>
      <c r="J39" s="52"/>
      <c r="K39" s="27"/>
      <c r="L39" s="47"/>
      <c r="M39" s="45" t="s">
        <v>45</v>
      </c>
      <c r="N39" s="31"/>
      <c r="O39" s="20"/>
      <c r="P39" s="11"/>
      <c r="Q39" s="11"/>
      <c r="R39" s="11"/>
      <c r="S39" s="11"/>
      <c r="T39" s="11"/>
      <c r="U39" s="11">
        <v>19225</v>
      </c>
      <c r="V39" s="11"/>
      <c r="W39" s="11"/>
      <c r="X39" s="11"/>
      <c r="Y39" s="11"/>
      <c r="Z39" s="11"/>
      <c r="AA39" s="11"/>
    </row>
    <row r="40" spans="1:27" ht="113.25">
      <c r="A40" s="48">
        <v>36</v>
      </c>
      <c r="B40" s="47" t="s">
        <v>289</v>
      </c>
      <c r="C40" s="48" t="s">
        <v>286</v>
      </c>
      <c r="D40" s="2" t="s">
        <v>288</v>
      </c>
      <c r="E40" s="47" t="s">
        <v>287</v>
      </c>
      <c r="F40" s="49">
        <v>20000</v>
      </c>
      <c r="G40" s="49">
        <f t="shared" si="0"/>
        <v>0</v>
      </c>
      <c r="H40" s="49">
        <f t="shared" si="1"/>
        <v>0</v>
      </c>
      <c r="I40" s="50">
        <f t="shared" si="2"/>
        <v>20000</v>
      </c>
      <c r="J40" s="52"/>
      <c r="K40" s="27"/>
      <c r="L40" s="47"/>
      <c r="M40" s="45" t="s">
        <v>116</v>
      </c>
      <c r="N40" s="31"/>
      <c r="O40" s="20"/>
      <c r="P40" s="11"/>
      <c r="Q40" s="11"/>
      <c r="R40" s="11"/>
      <c r="S40" s="11"/>
      <c r="T40" s="11"/>
      <c r="U40" s="11"/>
      <c r="V40" s="11"/>
      <c r="W40" s="11"/>
      <c r="X40" s="11"/>
      <c r="Y40" s="11"/>
      <c r="Z40" s="11"/>
      <c r="AA40" s="11"/>
    </row>
    <row r="41" spans="1:27" ht="162">
      <c r="A41" s="48">
        <v>37</v>
      </c>
      <c r="B41" s="47" t="s">
        <v>285</v>
      </c>
      <c r="C41" s="48" t="s">
        <v>282</v>
      </c>
      <c r="D41" s="2" t="s">
        <v>284</v>
      </c>
      <c r="E41" s="47" t="s">
        <v>283</v>
      </c>
      <c r="F41" s="49">
        <v>108073</v>
      </c>
      <c r="G41" s="49">
        <f t="shared" si="0"/>
        <v>23545</v>
      </c>
      <c r="H41" s="49">
        <f t="shared" si="1"/>
        <v>74494</v>
      </c>
      <c r="I41" s="50">
        <f t="shared" si="2"/>
        <v>33579</v>
      </c>
      <c r="J41" s="52"/>
      <c r="K41" s="27"/>
      <c r="L41" s="47"/>
      <c r="M41" s="45" t="s">
        <v>46</v>
      </c>
      <c r="N41" s="31"/>
      <c r="O41" s="20"/>
      <c r="P41" s="11"/>
      <c r="Q41" s="11"/>
      <c r="R41" s="11"/>
      <c r="S41" s="11">
        <v>23159</v>
      </c>
      <c r="T41" s="11">
        <v>27790</v>
      </c>
      <c r="U41" s="11">
        <v>23545</v>
      </c>
      <c r="V41" s="11"/>
      <c r="W41" s="11"/>
      <c r="X41" s="11"/>
      <c r="Y41" s="11"/>
      <c r="Z41" s="11"/>
      <c r="AA41" s="11"/>
    </row>
    <row r="42" spans="1:27" ht="96.75">
      <c r="A42" s="48">
        <v>38</v>
      </c>
      <c r="B42" s="47" t="s">
        <v>261</v>
      </c>
      <c r="C42" s="48" t="s">
        <v>257</v>
      </c>
      <c r="D42" s="2" t="s">
        <v>260</v>
      </c>
      <c r="E42" s="47" t="s">
        <v>259</v>
      </c>
      <c r="F42" s="49">
        <v>45000</v>
      </c>
      <c r="G42" s="49">
        <f t="shared" si="0"/>
        <v>0</v>
      </c>
      <c r="H42" s="49">
        <f t="shared" si="1"/>
        <v>0</v>
      </c>
      <c r="I42" s="50">
        <f t="shared" si="2"/>
        <v>45000</v>
      </c>
      <c r="J42" s="52"/>
      <c r="K42" s="27"/>
      <c r="L42" s="47"/>
      <c r="M42" s="45" t="s">
        <v>258</v>
      </c>
      <c r="N42" s="31"/>
      <c r="O42" s="20"/>
      <c r="P42" s="11"/>
      <c r="Q42" s="11"/>
      <c r="R42" s="11"/>
      <c r="S42" s="11"/>
      <c r="T42" s="11"/>
      <c r="U42" s="11"/>
      <c r="V42" s="11"/>
      <c r="W42" s="11"/>
      <c r="X42" s="11"/>
      <c r="Y42" s="11"/>
      <c r="Z42" s="11"/>
      <c r="AA42" s="11"/>
    </row>
    <row r="43" spans="1:39" ht="81">
      <c r="A43" s="48">
        <v>39</v>
      </c>
      <c r="B43" s="47" t="s">
        <v>147</v>
      </c>
      <c r="C43" s="48" t="s">
        <v>144</v>
      </c>
      <c r="D43" s="2" t="s">
        <v>146</v>
      </c>
      <c r="E43" s="47" t="s">
        <v>145</v>
      </c>
      <c r="F43" s="49">
        <v>42000</v>
      </c>
      <c r="G43" s="49">
        <f t="shared" si="0"/>
        <v>0</v>
      </c>
      <c r="H43" s="49">
        <f t="shared" si="1"/>
        <v>42000</v>
      </c>
      <c r="I43" s="50">
        <f t="shared" si="2"/>
        <v>0</v>
      </c>
      <c r="J43" s="13"/>
      <c r="K43" s="27"/>
      <c r="L43" s="23"/>
      <c r="M43" s="45" t="s">
        <v>66</v>
      </c>
      <c r="N43" s="9"/>
      <c r="O43" s="20"/>
      <c r="P43" s="11"/>
      <c r="Q43" s="11"/>
      <c r="R43" s="11"/>
      <c r="S43" s="11">
        <v>42000</v>
      </c>
      <c r="T43" s="11"/>
      <c r="U43" s="11"/>
      <c r="V43" s="11"/>
      <c r="W43" s="11"/>
      <c r="X43" s="11"/>
      <c r="Y43" s="11"/>
      <c r="Z43" s="11"/>
      <c r="AA43" s="11"/>
      <c r="AB43" s="44"/>
      <c r="AC43" s="44"/>
      <c r="AD43" s="44"/>
      <c r="AE43" s="44"/>
      <c r="AF43" s="44"/>
      <c r="AG43" s="44"/>
      <c r="AH43" s="44"/>
      <c r="AI43" s="44"/>
      <c r="AJ43" s="44"/>
      <c r="AK43" s="44"/>
      <c r="AL43" s="44"/>
      <c r="AM43" s="44"/>
    </row>
    <row r="44" spans="1:39" ht="48">
      <c r="A44" s="48">
        <v>40</v>
      </c>
      <c r="B44" s="47" t="s">
        <v>227</v>
      </c>
      <c r="C44" s="48" t="s">
        <v>226</v>
      </c>
      <c r="D44" s="2" t="s">
        <v>229</v>
      </c>
      <c r="E44" s="47" t="s">
        <v>228</v>
      </c>
      <c r="F44" s="49">
        <f>SUM(AB44:AM44)</f>
        <v>10000</v>
      </c>
      <c r="G44" s="49">
        <f t="shared" si="0"/>
        <v>0</v>
      </c>
      <c r="H44" s="49">
        <f t="shared" si="1"/>
        <v>10000</v>
      </c>
      <c r="I44" s="50">
        <f t="shared" si="2"/>
        <v>0</v>
      </c>
      <c r="J44" s="13"/>
      <c r="K44" s="27"/>
      <c r="L44" s="23"/>
      <c r="M44" s="45"/>
      <c r="N44" s="9"/>
      <c r="O44" s="20"/>
      <c r="P44" s="11"/>
      <c r="Q44" s="11"/>
      <c r="R44" s="11"/>
      <c r="S44" s="11">
        <v>10000</v>
      </c>
      <c r="T44" s="11"/>
      <c r="U44" s="11"/>
      <c r="V44" s="11"/>
      <c r="W44" s="11"/>
      <c r="X44" s="11"/>
      <c r="Y44" s="11"/>
      <c r="Z44" s="11"/>
      <c r="AA44" s="11"/>
      <c r="AB44" s="44"/>
      <c r="AC44" s="44"/>
      <c r="AD44" s="44"/>
      <c r="AE44" s="44">
        <v>10000</v>
      </c>
      <c r="AF44" s="44"/>
      <c r="AG44" s="44"/>
      <c r="AH44" s="44"/>
      <c r="AI44" s="44"/>
      <c r="AJ44" s="44"/>
      <c r="AK44" s="44"/>
      <c r="AL44" s="44"/>
      <c r="AM44" s="44"/>
    </row>
    <row r="45" spans="1:39" ht="48">
      <c r="A45" s="48">
        <v>41</v>
      </c>
      <c r="B45" s="47" t="s">
        <v>71</v>
      </c>
      <c r="C45" s="48" t="s">
        <v>142</v>
      </c>
      <c r="D45" s="2" t="s">
        <v>143</v>
      </c>
      <c r="E45" s="47" t="s">
        <v>373</v>
      </c>
      <c r="F45" s="49">
        <f>SUM(AB45:AM45)</f>
        <v>1951411</v>
      </c>
      <c r="G45" s="49">
        <f t="shared" si="0"/>
        <v>261411</v>
      </c>
      <c r="H45" s="49">
        <f t="shared" si="1"/>
        <v>1829877</v>
      </c>
      <c r="I45" s="50">
        <f t="shared" si="2"/>
        <v>121534</v>
      </c>
      <c r="J45" s="13"/>
      <c r="K45" s="27"/>
      <c r="L45" s="23"/>
      <c r="M45" s="45" t="s">
        <v>47</v>
      </c>
      <c r="N45" s="9"/>
      <c r="O45" s="20"/>
      <c r="P45" s="11">
        <v>522822</v>
      </c>
      <c r="Q45" s="11">
        <v>261411</v>
      </c>
      <c r="R45" s="11">
        <v>261411</v>
      </c>
      <c r="S45" s="11">
        <v>261411</v>
      </c>
      <c r="T45" s="11">
        <v>261411</v>
      </c>
      <c r="U45" s="11">
        <v>261411</v>
      </c>
      <c r="V45" s="11"/>
      <c r="W45" s="11"/>
      <c r="X45" s="11"/>
      <c r="Y45" s="11"/>
      <c r="Z45" s="11"/>
      <c r="AA45" s="11"/>
      <c r="AB45" s="44">
        <v>290000</v>
      </c>
      <c r="AC45" s="44">
        <v>290000</v>
      </c>
      <c r="AD45" s="44">
        <v>290000</v>
      </c>
      <c r="AE45" s="44">
        <v>290000</v>
      </c>
      <c r="AF45" s="44">
        <v>290000</v>
      </c>
      <c r="AG45" s="44">
        <v>240000</v>
      </c>
      <c r="AH45" s="44">
        <v>261411</v>
      </c>
      <c r="AI45" s="44"/>
      <c r="AJ45" s="44"/>
      <c r="AK45" s="44"/>
      <c r="AL45" s="44"/>
      <c r="AM45" s="44"/>
    </row>
    <row r="46" spans="1:39" ht="48">
      <c r="A46" s="48">
        <v>42</v>
      </c>
      <c r="B46" s="47" t="s">
        <v>326</v>
      </c>
      <c r="C46" s="48" t="s">
        <v>142</v>
      </c>
      <c r="D46" s="2" t="s">
        <v>327</v>
      </c>
      <c r="E46" s="47" t="s">
        <v>325</v>
      </c>
      <c r="F46" s="49">
        <v>412230</v>
      </c>
      <c r="G46" s="49">
        <f t="shared" si="0"/>
        <v>412230</v>
      </c>
      <c r="H46" s="49">
        <f t="shared" si="1"/>
        <v>412230</v>
      </c>
      <c r="I46" s="50">
        <f t="shared" si="2"/>
        <v>0</v>
      </c>
      <c r="J46" s="13"/>
      <c r="K46" s="27"/>
      <c r="L46" s="23"/>
      <c r="M46" s="45" t="s">
        <v>66</v>
      </c>
      <c r="N46" s="9"/>
      <c r="O46" s="20"/>
      <c r="P46" s="11"/>
      <c r="Q46" s="11"/>
      <c r="R46" s="11"/>
      <c r="S46" s="11"/>
      <c r="T46" s="11"/>
      <c r="U46" s="11">
        <v>412230</v>
      </c>
      <c r="V46" s="11"/>
      <c r="W46" s="11"/>
      <c r="X46" s="11"/>
      <c r="Y46" s="11"/>
      <c r="Z46" s="11"/>
      <c r="AA46" s="11"/>
      <c r="AB46" s="44"/>
      <c r="AC46" s="44"/>
      <c r="AD46" s="44"/>
      <c r="AE46" s="44"/>
      <c r="AF46" s="44"/>
      <c r="AG46" s="44"/>
      <c r="AH46" s="44"/>
      <c r="AI46" s="44"/>
      <c r="AJ46" s="44"/>
      <c r="AK46" s="44"/>
      <c r="AL46" s="44"/>
      <c r="AM46" s="44"/>
    </row>
    <row r="47" spans="1:39" ht="48">
      <c r="A47" s="48">
        <v>43</v>
      </c>
      <c r="B47" s="47" t="s">
        <v>163</v>
      </c>
      <c r="C47" s="48" t="s">
        <v>158</v>
      </c>
      <c r="D47" s="2" t="s">
        <v>160</v>
      </c>
      <c r="E47" s="47" t="s">
        <v>184</v>
      </c>
      <c r="F47" s="49">
        <f>SUM(AB47:AM47)</f>
        <v>166300</v>
      </c>
      <c r="G47" s="49">
        <f t="shared" si="0"/>
        <v>0</v>
      </c>
      <c r="H47" s="49">
        <f t="shared" si="1"/>
        <v>126700</v>
      </c>
      <c r="I47" s="50">
        <f t="shared" si="2"/>
        <v>39600</v>
      </c>
      <c r="J47" s="13"/>
      <c r="K47" s="27"/>
      <c r="L47" s="23"/>
      <c r="M47" s="45" t="s">
        <v>47</v>
      </c>
      <c r="N47" s="9"/>
      <c r="O47" s="20"/>
      <c r="P47" s="11"/>
      <c r="Q47" s="11"/>
      <c r="R47" s="11">
        <v>126700</v>
      </c>
      <c r="S47" s="11"/>
      <c r="T47" s="11"/>
      <c r="U47" s="11"/>
      <c r="V47" s="11"/>
      <c r="W47" s="11"/>
      <c r="X47" s="11"/>
      <c r="Y47" s="11"/>
      <c r="Z47" s="11"/>
      <c r="AA47" s="11"/>
      <c r="AB47" s="44"/>
      <c r="AC47" s="44">
        <v>130500</v>
      </c>
      <c r="AD47" s="44">
        <v>35800</v>
      </c>
      <c r="AE47" s="44"/>
      <c r="AF47" s="44"/>
      <c r="AG47" s="44"/>
      <c r="AH47" s="44"/>
      <c r="AI47" s="44"/>
      <c r="AJ47" s="44"/>
      <c r="AK47" s="44"/>
      <c r="AL47" s="44"/>
      <c r="AM47" s="44"/>
    </row>
    <row r="48" spans="1:39" ht="48">
      <c r="A48" s="48">
        <v>44</v>
      </c>
      <c r="B48" s="47" t="s">
        <v>163</v>
      </c>
      <c r="C48" s="48" t="s">
        <v>159</v>
      </c>
      <c r="D48" s="2" t="s">
        <v>161</v>
      </c>
      <c r="E48" s="47" t="s">
        <v>162</v>
      </c>
      <c r="F48" s="49">
        <f>SUM(AB48:AM48)</f>
        <v>97146</v>
      </c>
      <c r="G48" s="49">
        <f t="shared" si="0"/>
        <v>0</v>
      </c>
      <c r="H48" s="49">
        <f t="shared" si="1"/>
        <v>0</v>
      </c>
      <c r="I48" s="50">
        <f t="shared" si="2"/>
        <v>97146</v>
      </c>
      <c r="J48" s="13"/>
      <c r="K48" s="27"/>
      <c r="L48" s="23"/>
      <c r="M48" s="45" t="s">
        <v>47</v>
      </c>
      <c r="N48" s="9"/>
      <c r="O48" s="20"/>
      <c r="P48" s="11"/>
      <c r="Q48" s="11"/>
      <c r="R48" s="11"/>
      <c r="S48" s="11"/>
      <c r="T48" s="11"/>
      <c r="U48" s="11"/>
      <c r="V48" s="11"/>
      <c r="W48" s="11"/>
      <c r="X48" s="11"/>
      <c r="Y48" s="11"/>
      <c r="Z48" s="11"/>
      <c r="AA48" s="11"/>
      <c r="AB48" s="44"/>
      <c r="AC48" s="44">
        <v>97146</v>
      </c>
      <c r="AD48" s="44"/>
      <c r="AE48" s="44"/>
      <c r="AF48" s="44"/>
      <c r="AG48" s="44"/>
      <c r="AH48" s="44"/>
      <c r="AI48" s="44"/>
      <c r="AJ48" s="44"/>
      <c r="AK48" s="44"/>
      <c r="AL48" s="44"/>
      <c r="AM48" s="44"/>
    </row>
    <row r="49" spans="1:39" ht="81">
      <c r="A49" s="48">
        <v>45</v>
      </c>
      <c r="B49" s="47" t="s">
        <v>321</v>
      </c>
      <c r="C49" s="48" t="s">
        <v>318</v>
      </c>
      <c r="D49" s="2" t="s">
        <v>320</v>
      </c>
      <c r="E49" s="47" t="s">
        <v>319</v>
      </c>
      <c r="F49" s="49">
        <v>9000</v>
      </c>
      <c r="G49" s="49">
        <f t="shared" si="0"/>
        <v>0</v>
      </c>
      <c r="H49" s="49">
        <f t="shared" si="1"/>
        <v>9000</v>
      </c>
      <c r="I49" s="50">
        <f t="shared" si="2"/>
        <v>0</v>
      </c>
      <c r="J49" s="13"/>
      <c r="K49" s="27"/>
      <c r="L49" s="23"/>
      <c r="M49" s="45" t="s">
        <v>66</v>
      </c>
      <c r="N49" s="9"/>
      <c r="O49" s="20"/>
      <c r="P49" s="11"/>
      <c r="Q49" s="11"/>
      <c r="R49" s="11"/>
      <c r="S49" s="11">
        <v>9000</v>
      </c>
      <c r="T49" s="11"/>
      <c r="U49" s="11"/>
      <c r="V49" s="11"/>
      <c r="W49" s="11"/>
      <c r="X49" s="11"/>
      <c r="Y49" s="11"/>
      <c r="Z49" s="11"/>
      <c r="AA49" s="11"/>
      <c r="AB49" s="44"/>
      <c r="AC49" s="44"/>
      <c r="AD49" s="44"/>
      <c r="AE49" s="44"/>
      <c r="AF49" s="44"/>
      <c r="AG49" s="44"/>
      <c r="AH49" s="44"/>
      <c r="AI49" s="44"/>
      <c r="AJ49" s="44"/>
      <c r="AK49" s="44"/>
      <c r="AL49" s="44"/>
      <c r="AM49" s="44"/>
    </row>
    <row r="50" spans="1:39" ht="177.75">
      <c r="A50" s="48">
        <v>46</v>
      </c>
      <c r="B50" s="47" t="s">
        <v>225</v>
      </c>
      <c r="C50" s="48" t="s">
        <v>222</v>
      </c>
      <c r="D50" s="2" t="s">
        <v>223</v>
      </c>
      <c r="E50" s="47" t="s">
        <v>224</v>
      </c>
      <c r="F50" s="49">
        <v>61200</v>
      </c>
      <c r="G50" s="49">
        <f t="shared" si="0"/>
        <v>0</v>
      </c>
      <c r="H50" s="49">
        <f t="shared" si="1"/>
        <v>61200</v>
      </c>
      <c r="I50" s="50">
        <f t="shared" si="2"/>
        <v>0</v>
      </c>
      <c r="J50" s="13"/>
      <c r="K50" s="27">
        <v>44993</v>
      </c>
      <c r="L50" s="23"/>
      <c r="M50" s="45" t="s">
        <v>66</v>
      </c>
      <c r="N50" s="9"/>
      <c r="O50" s="20"/>
      <c r="P50" s="11"/>
      <c r="Q50" s="11"/>
      <c r="R50" s="11">
        <v>61200</v>
      </c>
      <c r="S50" s="11"/>
      <c r="T50" s="11"/>
      <c r="U50" s="11"/>
      <c r="V50" s="11"/>
      <c r="W50" s="11"/>
      <c r="X50" s="11"/>
      <c r="Y50" s="11"/>
      <c r="Z50" s="11"/>
      <c r="AA50" s="11"/>
      <c r="AB50" s="44"/>
      <c r="AC50" s="44"/>
      <c r="AD50" s="44"/>
      <c r="AE50" s="44"/>
      <c r="AF50" s="44"/>
      <c r="AG50" s="44"/>
      <c r="AH50" s="44"/>
      <c r="AI50" s="44"/>
      <c r="AJ50" s="44"/>
      <c r="AK50" s="44"/>
      <c r="AL50" s="44"/>
      <c r="AM50" s="44"/>
    </row>
    <row r="51" spans="1:39" ht="96.75">
      <c r="A51" s="48">
        <v>47</v>
      </c>
      <c r="B51" s="47" t="s">
        <v>332</v>
      </c>
      <c r="C51" s="48" t="s">
        <v>329</v>
      </c>
      <c r="D51" s="2" t="s">
        <v>331</v>
      </c>
      <c r="E51" s="47" t="s">
        <v>330</v>
      </c>
      <c r="F51" s="49">
        <v>55800</v>
      </c>
      <c r="G51" s="49">
        <f t="shared" si="0"/>
        <v>0</v>
      </c>
      <c r="H51" s="49">
        <f t="shared" si="1"/>
        <v>0</v>
      </c>
      <c r="I51" s="50">
        <f t="shared" si="2"/>
        <v>55800</v>
      </c>
      <c r="J51" s="13"/>
      <c r="K51" s="27"/>
      <c r="L51" s="23"/>
      <c r="M51" s="45" t="s">
        <v>66</v>
      </c>
      <c r="N51" s="9"/>
      <c r="O51" s="20"/>
      <c r="P51" s="11"/>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48">
      <c r="A52" s="48">
        <v>48</v>
      </c>
      <c r="B52" s="47" t="s">
        <v>397</v>
      </c>
      <c r="C52" s="48" t="s">
        <v>394</v>
      </c>
      <c r="D52" s="2" t="s">
        <v>396</v>
      </c>
      <c r="E52" s="47" t="s">
        <v>395</v>
      </c>
      <c r="F52" s="49">
        <v>243824</v>
      </c>
      <c r="G52" s="49">
        <f t="shared" si="0"/>
        <v>0</v>
      </c>
      <c r="H52" s="49">
        <f t="shared" si="1"/>
        <v>0</v>
      </c>
      <c r="I52" s="50">
        <f t="shared" si="2"/>
        <v>243824</v>
      </c>
      <c r="J52" s="13">
        <v>11212</v>
      </c>
      <c r="K52" s="27"/>
      <c r="L52" s="23"/>
      <c r="M52" s="45" t="s">
        <v>66</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194.25">
      <c r="A53" s="48">
        <v>49</v>
      </c>
      <c r="B53" s="47" t="s">
        <v>78</v>
      </c>
      <c r="C53" s="48" t="s">
        <v>75</v>
      </c>
      <c r="D53" s="2" t="s">
        <v>76</v>
      </c>
      <c r="E53" s="47" t="s">
        <v>77</v>
      </c>
      <c r="F53" s="49">
        <v>30524</v>
      </c>
      <c r="G53" s="49">
        <f t="shared" si="0"/>
        <v>0</v>
      </c>
      <c r="H53" s="49">
        <f t="shared" si="1"/>
        <v>30524</v>
      </c>
      <c r="I53" s="50">
        <f t="shared" si="2"/>
        <v>0</v>
      </c>
      <c r="J53" s="13">
        <v>1120731</v>
      </c>
      <c r="K53" s="27"/>
      <c r="L53" s="23"/>
      <c r="M53" s="45" t="s">
        <v>56</v>
      </c>
      <c r="N53" s="9"/>
      <c r="O53" s="20"/>
      <c r="P53" s="11"/>
      <c r="Q53" s="11">
        <v>17706</v>
      </c>
      <c r="R53" s="11"/>
      <c r="S53" s="11"/>
      <c r="T53" s="11">
        <v>12818</v>
      </c>
      <c r="U53" s="11"/>
      <c r="V53" s="11"/>
      <c r="W53" s="11"/>
      <c r="X53" s="11"/>
      <c r="Y53" s="11"/>
      <c r="Z53" s="11"/>
      <c r="AA53" s="11"/>
      <c r="AB53" s="44"/>
      <c r="AC53" s="44"/>
      <c r="AD53" s="44"/>
      <c r="AE53" s="44"/>
      <c r="AF53" s="44"/>
      <c r="AG53" s="44"/>
      <c r="AH53" s="44"/>
      <c r="AI53" s="44"/>
      <c r="AJ53" s="44"/>
      <c r="AK53" s="44"/>
      <c r="AL53" s="44"/>
      <c r="AM53" s="44"/>
    </row>
    <row r="54" spans="1:39" ht="48">
      <c r="A54" s="48">
        <v>50</v>
      </c>
      <c r="B54" s="47" t="s">
        <v>344</v>
      </c>
      <c r="C54" s="48" t="s">
        <v>381</v>
      </c>
      <c r="D54" s="2" t="s">
        <v>343</v>
      </c>
      <c r="E54" s="47" t="s">
        <v>342</v>
      </c>
      <c r="F54" s="49">
        <v>30000</v>
      </c>
      <c r="G54" s="49">
        <f t="shared" si="0"/>
        <v>0</v>
      </c>
      <c r="H54" s="49">
        <f t="shared" si="1"/>
        <v>0</v>
      </c>
      <c r="I54" s="50">
        <f t="shared" si="2"/>
        <v>30000</v>
      </c>
      <c r="J54" s="13"/>
      <c r="K54" s="27"/>
      <c r="L54" s="23"/>
      <c r="M54" s="45" t="s">
        <v>47</v>
      </c>
      <c r="N54" s="9"/>
      <c r="O54" s="20"/>
      <c r="P54" s="11"/>
      <c r="Q54" s="11"/>
      <c r="R54" s="11"/>
      <c r="S54" s="11"/>
      <c r="T54" s="11"/>
      <c r="U54" s="11"/>
      <c r="V54" s="11"/>
      <c r="W54" s="11"/>
      <c r="X54" s="11"/>
      <c r="Y54" s="11"/>
      <c r="Z54" s="11"/>
      <c r="AA54" s="11"/>
      <c r="AB54" s="44"/>
      <c r="AC54" s="44"/>
      <c r="AD54" s="44"/>
      <c r="AE54" s="44"/>
      <c r="AF54" s="44"/>
      <c r="AG54" s="44"/>
      <c r="AH54" s="44"/>
      <c r="AI54" s="44"/>
      <c r="AJ54" s="44"/>
      <c r="AK54" s="44"/>
      <c r="AL54" s="44"/>
      <c r="AM54" s="44"/>
    </row>
    <row r="55" spans="1:39" ht="48">
      <c r="A55" s="48">
        <v>51</v>
      </c>
      <c r="B55" s="47" t="s">
        <v>252</v>
      </c>
      <c r="C55" s="48" t="s">
        <v>249</v>
      </c>
      <c r="D55" s="2" t="s">
        <v>250</v>
      </c>
      <c r="E55" s="47" t="s">
        <v>251</v>
      </c>
      <c r="F55" s="49">
        <v>29600</v>
      </c>
      <c r="G55" s="49">
        <f t="shared" si="0"/>
        <v>0</v>
      </c>
      <c r="H55" s="49">
        <f t="shared" si="1"/>
        <v>29600</v>
      </c>
      <c r="I55" s="50">
        <f t="shared" si="2"/>
        <v>0</v>
      </c>
      <c r="J55" s="13"/>
      <c r="K55" s="27">
        <v>45068</v>
      </c>
      <c r="L55" s="23"/>
      <c r="M55" s="45" t="s">
        <v>43</v>
      </c>
      <c r="N55" s="9"/>
      <c r="O55" s="20"/>
      <c r="P55" s="11"/>
      <c r="Q55" s="11"/>
      <c r="R55" s="11"/>
      <c r="S55" s="11">
        <v>29600</v>
      </c>
      <c r="T55" s="11"/>
      <c r="U55" s="11"/>
      <c r="V55" s="11"/>
      <c r="W55" s="11"/>
      <c r="X55" s="11"/>
      <c r="Y55" s="11"/>
      <c r="Z55" s="11"/>
      <c r="AA55" s="11"/>
      <c r="AB55" s="44"/>
      <c r="AC55" s="44"/>
      <c r="AD55" s="44"/>
      <c r="AE55" s="44"/>
      <c r="AF55" s="44"/>
      <c r="AG55" s="44"/>
      <c r="AH55" s="44"/>
      <c r="AI55" s="44"/>
      <c r="AJ55" s="44"/>
      <c r="AK55" s="44"/>
      <c r="AL55" s="44"/>
      <c r="AM55" s="44"/>
    </row>
    <row r="56" spans="1:39" ht="64.5">
      <c r="A56" s="48">
        <v>52</v>
      </c>
      <c r="B56" s="47" t="s">
        <v>392</v>
      </c>
      <c r="C56" s="48" t="s">
        <v>390</v>
      </c>
      <c r="D56" s="2" t="s">
        <v>393</v>
      </c>
      <c r="E56" s="47" t="s">
        <v>391</v>
      </c>
      <c r="F56" s="49">
        <v>5400</v>
      </c>
      <c r="G56" s="49">
        <f t="shared" si="0"/>
        <v>5400</v>
      </c>
      <c r="H56" s="49">
        <f t="shared" si="1"/>
        <v>5400</v>
      </c>
      <c r="I56" s="50">
        <f t="shared" si="2"/>
        <v>0</v>
      </c>
      <c r="J56" s="13"/>
      <c r="K56" s="27"/>
      <c r="L56" s="23"/>
      <c r="M56" s="45" t="s">
        <v>43</v>
      </c>
      <c r="N56" s="9"/>
      <c r="O56" s="20"/>
      <c r="P56" s="11"/>
      <c r="Q56" s="11"/>
      <c r="R56" s="11"/>
      <c r="S56" s="11"/>
      <c r="T56" s="11"/>
      <c r="U56" s="11">
        <v>5400</v>
      </c>
      <c r="V56" s="11"/>
      <c r="W56" s="11"/>
      <c r="X56" s="11"/>
      <c r="Y56" s="11"/>
      <c r="Z56" s="11"/>
      <c r="AA56" s="11"/>
      <c r="AB56" s="44"/>
      <c r="AC56" s="44"/>
      <c r="AD56" s="44"/>
      <c r="AE56" s="44"/>
      <c r="AF56" s="44"/>
      <c r="AG56" s="44"/>
      <c r="AH56" s="44"/>
      <c r="AI56" s="44"/>
      <c r="AJ56" s="44"/>
      <c r="AK56" s="44"/>
      <c r="AL56" s="44"/>
      <c r="AM56" s="44"/>
    </row>
    <row r="57" spans="1:39" ht="48">
      <c r="A57" s="48">
        <v>53</v>
      </c>
      <c r="B57" s="47" t="s">
        <v>280</v>
      </c>
      <c r="C57" s="48" t="s">
        <v>277</v>
      </c>
      <c r="D57" s="2" t="s">
        <v>279</v>
      </c>
      <c r="E57" s="47" t="s">
        <v>278</v>
      </c>
      <c r="F57" s="49">
        <v>30000</v>
      </c>
      <c r="G57" s="49">
        <f t="shared" si="0"/>
        <v>0</v>
      </c>
      <c r="H57" s="49">
        <f t="shared" si="1"/>
        <v>30000</v>
      </c>
      <c r="I57" s="50">
        <f t="shared" si="2"/>
        <v>0</v>
      </c>
      <c r="J57" s="13"/>
      <c r="K57" s="27"/>
      <c r="L57" s="23"/>
      <c r="M57" s="45" t="s">
        <v>46</v>
      </c>
      <c r="N57" s="9"/>
      <c r="O57" s="20"/>
      <c r="P57" s="11"/>
      <c r="Q57" s="11"/>
      <c r="R57" s="11"/>
      <c r="S57" s="11">
        <v>30000</v>
      </c>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376</v>
      </c>
      <c r="C58" s="48" t="s">
        <v>277</v>
      </c>
      <c r="D58" s="2" t="s">
        <v>377</v>
      </c>
      <c r="E58" s="47" t="s">
        <v>375</v>
      </c>
      <c r="F58" s="49">
        <v>53000</v>
      </c>
      <c r="G58" s="49">
        <f t="shared" si="0"/>
        <v>53000</v>
      </c>
      <c r="H58" s="49">
        <f t="shared" si="1"/>
        <v>53000</v>
      </c>
      <c r="I58" s="50">
        <f t="shared" si="2"/>
        <v>0</v>
      </c>
      <c r="J58" s="13">
        <v>1120731</v>
      </c>
      <c r="K58" s="27">
        <v>45105</v>
      </c>
      <c r="L58" s="23"/>
      <c r="M58" s="45" t="s">
        <v>43</v>
      </c>
      <c r="N58" s="9"/>
      <c r="O58" s="20"/>
      <c r="P58" s="11"/>
      <c r="Q58" s="11"/>
      <c r="R58" s="11"/>
      <c r="S58" s="11"/>
      <c r="T58" s="11"/>
      <c r="U58" s="11">
        <v>53000</v>
      </c>
      <c r="V58" s="11"/>
      <c r="W58" s="11"/>
      <c r="X58" s="11"/>
      <c r="Y58" s="11"/>
      <c r="Z58" s="11"/>
      <c r="AA58" s="11"/>
      <c r="AB58" s="44"/>
      <c r="AC58" s="44"/>
      <c r="AD58" s="44"/>
      <c r="AE58" s="44"/>
      <c r="AF58" s="44"/>
      <c r="AG58" s="44"/>
      <c r="AH58" s="44"/>
      <c r="AI58" s="44"/>
      <c r="AJ58" s="44"/>
      <c r="AK58" s="44"/>
      <c r="AL58" s="44"/>
      <c r="AM58" s="44"/>
    </row>
    <row r="59" spans="1:39" ht="113.25">
      <c r="A59" s="48">
        <v>55</v>
      </c>
      <c r="B59" s="47" t="s">
        <v>372</v>
      </c>
      <c r="C59" s="48" t="s">
        <v>369</v>
      </c>
      <c r="D59" s="2" t="s">
        <v>371</v>
      </c>
      <c r="E59" s="47" t="s">
        <v>370</v>
      </c>
      <c r="F59" s="49">
        <v>18900</v>
      </c>
      <c r="G59" s="49">
        <f t="shared" si="0"/>
        <v>0</v>
      </c>
      <c r="H59" s="49">
        <f t="shared" si="1"/>
        <v>0</v>
      </c>
      <c r="I59" s="50">
        <f t="shared" si="2"/>
        <v>18900</v>
      </c>
      <c r="J59" s="13">
        <v>1121231</v>
      </c>
      <c r="K59" s="27"/>
      <c r="L59" s="23"/>
      <c r="M59" s="45" t="s">
        <v>43</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339</v>
      </c>
      <c r="C60" s="48" t="s">
        <v>336</v>
      </c>
      <c r="D60" s="2" t="s">
        <v>338</v>
      </c>
      <c r="E60" s="47" t="s">
        <v>337</v>
      </c>
      <c r="F60" s="49">
        <v>72000</v>
      </c>
      <c r="G60" s="49">
        <f t="shared" si="0"/>
        <v>19299</v>
      </c>
      <c r="H60" s="49">
        <f t="shared" si="1"/>
        <v>48939</v>
      </c>
      <c r="I60" s="50">
        <f t="shared" si="2"/>
        <v>23061</v>
      </c>
      <c r="J60" s="13"/>
      <c r="K60" s="27"/>
      <c r="L60" s="23"/>
      <c r="M60" s="45" t="s">
        <v>43</v>
      </c>
      <c r="N60" s="9"/>
      <c r="O60" s="20"/>
      <c r="P60" s="11"/>
      <c r="Q60" s="11"/>
      <c r="R60" s="11"/>
      <c r="S60" s="11"/>
      <c r="T60" s="11">
        <v>29640</v>
      </c>
      <c r="U60" s="11">
        <v>19299</v>
      </c>
      <c r="V60" s="11"/>
      <c r="W60" s="11"/>
      <c r="X60" s="11"/>
      <c r="Y60" s="11"/>
      <c r="Z60" s="11"/>
      <c r="AA60" s="11"/>
      <c r="AB60" s="44"/>
      <c r="AC60" s="44"/>
      <c r="AD60" s="44"/>
      <c r="AE60" s="44"/>
      <c r="AF60" s="44"/>
      <c r="AG60" s="44"/>
      <c r="AH60" s="44"/>
      <c r="AI60" s="44"/>
      <c r="AJ60" s="44"/>
      <c r="AK60" s="44"/>
      <c r="AL60" s="44"/>
      <c r="AM60" s="44"/>
    </row>
    <row r="61" spans="1:39" ht="64.5">
      <c r="A61" s="48">
        <v>57</v>
      </c>
      <c r="B61" s="47" t="s">
        <v>172</v>
      </c>
      <c r="C61" s="48" t="s">
        <v>171</v>
      </c>
      <c r="D61" s="2" t="s">
        <v>173</v>
      </c>
      <c r="E61" s="47" t="s">
        <v>174</v>
      </c>
      <c r="F61" s="49">
        <v>99430</v>
      </c>
      <c r="G61" s="49">
        <f t="shared" si="0"/>
        <v>0</v>
      </c>
      <c r="H61" s="49">
        <f t="shared" si="1"/>
        <v>99430</v>
      </c>
      <c r="I61" s="50">
        <f t="shared" si="2"/>
        <v>0</v>
      </c>
      <c r="J61" s="13"/>
      <c r="K61" s="27"/>
      <c r="L61" s="23"/>
      <c r="M61" s="45" t="s">
        <v>66</v>
      </c>
      <c r="N61" s="9"/>
      <c r="O61" s="20"/>
      <c r="P61" s="11"/>
      <c r="Q61" s="11">
        <v>99430</v>
      </c>
      <c r="R61" s="11"/>
      <c r="S61" s="11"/>
      <c r="T61" s="11"/>
      <c r="U61" s="11"/>
      <c r="V61" s="11"/>
      <c r="W61" s="11"/>
      <c r="X61" s="11"/>
      <c r="Y61" s="11"/>
      <c r="Z61" s="11"/>
      <c r="AA61" s="11"/>
      <c r="AB61" s="44"/>
      <c r="AC61" s="44"/>
      <c r="AD61" s="44"/>
      <c r="AE61" s="44"/>
      <c r="AF61" s="44"/>
      <c r="AG61" s="44"/>
      <c r="AH61" s="44"/>
      <c r="AI61" s="44"/>
      <c r="AJ61" s="44"/>
      <c r="AK61" s="44"/>
      <c r="AL61" s="44"/>
      <c r="AM61" s="44"/>
    </row>
    <row r="62" spans="1:39" ht="64.5">
      <c r="A62" s="48">
        <v>58</v>
      </c>
      <c r="B62" s="47" t="s">
        <v>417</v>
      </c>
      <c r="C62" s="48" t="s">
        <v>171</v>
      </c>
      <c r="D62" s="2" t="s">
        <v>416</v>
      </c>
      <c r="E62" s="47" t="s">
        <v>415</v>
      </c>
      <c r="F62" s="49">
        <v>50000</v>
      </c>
      <c r="G62" s="49">
        <f t="shared" si="0"/>
        <v>0</v>
      </c>
      <c r="H62" s="49">
        <f t="shared" si="1"/>
        <v>0</v>
      </c>
      <c r="I62" s="50">
        <f t="shared" si="2"/>
        <v>50000</v>
      </c>
      <c r="J62" s="13"/>
      <c r="K62" s="27"/>
      <c r="L62" s="23"/>
      <c r="M62" s="45" t="s">
        <v>66</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81">
      <c r="A63" s="48">
        <v>59</v>
      </c>
      <c r="B63" s="54" t="s">
        <v>60</v>
      </c>
      <c r="C63" s="48" t="s">
        <v>57</v>
      </c>
      <c r="D63" s="2" t="s">
        <v>58</v>
      </c>
      <c r="E63" s="47" t="s">
        <v>59</v>
      </c>
      <c r="F63" s="49">
        <v>4240</v>
      </c>
      <c r="G63" s="49">
        <f t="shared" si="0"/>
        <v>0</v>
      </c>
      <c r="H63" s="49">
        <f t="shared" si="1"/>
        <v>0</v>
      </c>
      <c r="I63" s="50">
        <f t="shared" si="2"/>
        <v>4240</v>
      </c>
      <c r="J63" s="13">
        <v>11012</v>
      </c>
      <c r="K63" s="27"/>
      <c r="L63" s="47"/>
      <c r="M63" s="45" t="s">
        <v>55</v>
      </c>
      <c r="N63" s="9"/>
      <c r="O63" s="20"/>
      <c r="P63" s="11"/>
      <c r="Q63" s="11"/>
      <c r="R63" s="11"/>
      <c r="S63" s="11"/>
      <c r="T63" s="11"/>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64</v>
      </c>
      <c r="C64" s="48" t="s">
        <v>61</v>
      </c>
      <c r="D64" s="2" t="s">
        <v>62</v>
      </c>
      <c r="E64" s="47" t="s">
        <v>85</v>
      </c>
      <c r="F64" s="49">
        <v>86893</v>
      </c>
      <c r="G64" s="49">
        <f t="shared" si="0"/>
        <v>0</v>
      </c>
      <c r="H64" s="49">
        <f t="shared" si="1"/>
        <v>86893</v>
      </c>
      <c r="I64" s="50">
        <f t="shared" si="2"/>
        <v>0</v>
      </c>
      <c r="J64" s="13">
        <v>11112</v>
      </c>
      <c r="K64" s="27"/>
      <c r="L64" s="23"/>
      <c r="M64" s="45" t="s">
        <v>55</v>
      </c>
      <c r="N64" s="9"/>
      <c r="O64" s="20"/>
      <c r="P64" s="11">
        <v>86893</v>
      </c>
      <c r="Q64" s="11"/>
      <c r="R64" s="11"/>
      <c r="S64" s="11"/>
      <c r="T64" s="11"/>
      <c r="U64" s="11"/>
      <c r="V64" s="11"/>
      <c r="W64" s="11"/>
      <c r="X64" s="11"/>
      <c r="Y64" s="11"/>
      <c r="Z64" s="11"/>
      <c r="AA64" s="11"/>
      <c r="AB64" s="44"/>
      <c r="AC64" s="44"/>
      <c r="AD64" s="44"/>
      <c r="AE64" s="44"/>
      <c r="AF64" s="44"/>
      <c r="AG64" s="44"/>
      <c r="AH64" s="44"/>
      <c r="AI64" s="44"/>
      <c r="AJ64" s="44"/>
      <c r="AK64" s="44"/>
      <c r="AL64" s="44"/>
      <c r="AM64" s="44"/>
    </row>
    <row r="65" spans="1:39" ht="113.25">
      <c r="A65" s="48">
        <v>61</v>
      </c>
      <c r="B65" s="47" t="s">
        <v>131</v>
      </c>
      <c r="C65" s="48" t="s">
        <v>70</v>
      </c>
      <c r="D65" s="2" t="s">
        <v>133</v>
      </c>
      <c r="E65" s="47" t="s">
        <v>132</v>
      </c>
      <c r="F65" s="49">
        <v>674560</v>
      </c>
      <c r="G65" s="49">
        <f t="shared" si="0"/>
        <v>0</v>
      </c>
      <c r="H65" s="49">
        <f t="shared" si="1"/>
        <v>674560</v>
      </c>
      <c r="I65" s="50">
        <f t="shared" si="2"/>
        <v>0</v>
      </c>
      <c r="J65" s="13"/>
      <c r="K65" s="27"/>
      <c r="L65" s="23"/>
      <c r="M65" s="45" t="s">
        <v>55</v>
      </c>
      <c r="N65" s="9"/>
      <c r="O65" s="20"/>
      <c r="P65" s="11"/>
      <c r="Q65" s="11"/>
      <c r="R65" s="11"/>
      <c r="S65" s="11"/>
      <c r="T65" s="11">
        <v>674560</v>
      </c>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72</v>
      </c>
      <c r="C66" s="48" t="s">
        <v>70</v>
      </c>
      <c r="D66" s="2" t="s">
        <v>155</v>
      </c>
      <c r="E66" s="47" t="s">
        <v>156</v>
      </c>
      <c r="F66" s="49">
        <v>1540</v>
      </c>
      <c r="G66" s="49">
        <f t="shared" si="0"/>
        <v>0</v>
      </c>
      <c r="H66" s="49">
        <f t="shared" si="1"/>
        <v>1540</v>
      </c>
      <c r="I66" s="50">
        <f t="shared" si="2"/>
        <v>0</v>
      </c>
      <c r="J66" s="13"/>
      <c r="K66" s="27"/>
      <c r="L66" s="23"/>
      <c r="M66" s="45" t="s">
        <v>55</v>
      </c>
      <c r="N66" s="9"/>
      <c r="O66" s="20"/>
      <c r="P66" s="11">
        <v>1540</v>
      </c>
      <c r="Q66" s="11"/>
      <c r="R66" s="11"/>
      <c r="S66" s="11"/>
      <c r="T66" s="11"/>
      <c r="U66" s="11"/>
      <c r="V66" s="11"/>
      <c r="W66" s="11"/>
      <c r="X66" s="11"/>
      <c r="Y66" s="11"/>
      <c r="Z66" s="11"/>
      <c r="AA66" s="11"/>
      <c r="AB66" s="44"/>
      <c r="AC66" s="44"/>
      <c r="AD66" s="44"/>
      <c r="AE66" s="44"/>
      <c r="AF66" s="44"/>
      <c r="AG66" s="44"/>
      <c r="AH66" s="44"/>
      <c r="AI66" s="44"/>
      <c r="AJ66" s="44"/>
      <c r="AK66" s="44"/>
      <c r="AL66" s="44"/>
      <c r="AM66" s="44"/>
    </row>
    <row r="67" spans="1:39" ht="194.25">
      <c r="A67" s="48">
        <v>63</v>
      </c>
      <c r="B67" s="47" t="s">
        <v>154</v>
      </c>
      <c r="C67" s="48" t="s">
        <v>69</v>
      </c>
      <c r="D67" s="2" t="s">
        <v>152</v>
      </c>
      <c r="E67" s="47" t="s">
        <v>153</v>
      </c>
      <c r="F67" s="49">
        <v>500217</v>
      </c>
      <c r="G67" s="49">
        <f t="shared" si="0"/>
        <v>0</v>
      </c>
      <c r="H67" s="49">
        <f t="shared" si="1"/>
        <v>500217</v>
      </c>
      <c r="I67" s="50">
        <f t="shared" si="2"/>
        <v>0</v>
      </c>
      <c r="J67" s="13"/>
      <c r="K67" s="27"/>
      <c r="L67" s="23"/>
      <c r="M67" s="45" t="s">
        <v>55</v>
      </c>
      <c r="N67" s="9"/>
      <c r="O67" s="20"/>
      <c r="P67" s="11"/>
      <c r="Q67" s="11">
        <v>272154</v>
      </c>
      <c r="R67" s="11">
        <v>228063</v>
      </c>
      <c r="S67" s="11"/>
      <c r="T67" s="11"/>
      <c r="U67" s="11"/>
      <c r="V67" s="11"/>
      <c r="W67" s="11"/>
      <c r="X67" s="11"/>
      <c r="Y67" s="11"/>
      <c r="Z67" s="11"/>
      <c r="AA67" s="11"/>
      <c r="AB67" s="44"/>
      <c r="AC67" s="44"/>
      <c r="AD67" s="44"/>
      <c r="AE67" s="44"/>
      <c r="AF67" s="44"/>
      <c r="AG67" s="44"/>
      <c r="AH67" s="44"/>
      <c r="AI67" s="44"/>
      <c r="AJ67" s="44"/>
      <c r="AK67" s="44"/>
      <c r="AL67" s="44"/>
      <c r="AM67" s="44"/>
    </row>
    <row r="68" spans="1:39" ht="113.25">
      <c r="A68" s="48">
        <v>64</v>
      </c>
      <c r="B68" s="47" t="s">
        <v>88</v>
      </c>
      <c r="C68" s="48" t="s">
        <v>65</v>
      </c>
      <c r="D68" s="2" t="s">
        <v>86</v>
      </c>
      <c r="E68" s="47" t="s">
        <v>87</v>
      </c>
      <c r="F68" s="49">
        <v>51806</v>
      </c>
      <c r="G68" s="49">
        <f t="shared" si="0"/>
        <v>0</v>
      </c>
      <c r="H68" s="49">
        <f t="shared" si="1"/>
        <v>51806</v>
      </c>
      <c r="I68" s="50">
        <f t="shared" si="2"/>
        <v>0</v>
      </c>
      <c r="J68" s="13">
        <v>1111231</v>
      </c>
      <c r="K68" s="27">
        <v>45040</v>
      </c>
      <c r="L68" s="23"/>
      <c r="M68" s="45" t="s">
        <v>55</v>
      </c>
      <c r="N68" s="9"/>
      <c r="O68" s="20"/>
      <c r="P68" s="11"/>
      <c r="Q68" s="11">
        <v>42671</v>
      </c>
      <c r="R68" s="11"/>
      <c r="S68" s="11">
        <v>9135</v>
      </c>
      <c r="T68" s="11"/>
      <c r="U68" s="11"/>
      <c r="V68" s="11"/>
      <c r="W68" s="11"/>
      <c r="X68" s="11"/>
      <c r="Y68" s="11"/>
      <c r="Z68" s="11"/>
      <c r="AA68" s="11"/>
      <c r="AB68" s="44"/>
      <c r="AC68" s="44"/>
      <c r="AD68" s="44"/>
      <c r="AE68" s="44"/>
      <c r="AF68" s="44"/>
      <c r="AG68" s="44"/>
      <c r="AH68" s="44"/>
      <c r="AI68" s="44"/>
      <c r="AJ68" s="44"/>
      <c r="AK68" s="44"/>
      <c r="AL68" s="44"/>
      <c r="AM68" s="44"/>
    </row>
    <row r="69" spans="1:39" ht="275.25">
      <c r="A69" s="48">
        <v>65</v>
      </c>
      <c r="B69" s="47" t="s">
        <v>401</v>
      </c>
      <c r="C69" s="48" t="s">
        <v>398</v>
      </c>
      <c r="D69" s="2" t="s">
        <v>400</v>
      </c>
      <c r="E69" s="47" t="s">
        <v>399</v>
      </c>
      <c r="F69" s="49">
        <v>7690000</v>
      </c>
      <c r="G69" s="49">
        <f t="shared" si="0"/>
        <v>7402771</v>
      </c>
      <c r="H69" s="49">
        <f t="shared" si="1"/>
        <v>7402771</v>
      </c>
      <c r="I69" s="50">
        <f t="shared" si="2"/>
        <v>287229</v>
      </c>
      <c r="J69" s="13"/>
      <c r="K69" s="27"/>
      <c r="L69" s="23"/>
      <c r="M69" s="45" t="s">
        <v>66</v>
      </c>
      <c r="N69" s="9"/>
      <c r="O69" s="20"/>
      <c r="P69" s="11"/>
      <c r="Q69" s="11"/>
      <c r="R69" s="11"/>
      <c r="S69" s="11"/>
      <c r="T69" s="11"/>
      <c r="U69" s="11">
        <v>7402771</v>
      </c>
      <c r="V69" s="11"/>
      <c r="W69" s="11"/>
      <c r="X69" s="11"/>
      <c r="Y69" s="11"/>
      <c r="Z69" s="11"/>
      <c r="AA69" s="11"/>
      <c r="AB69" s="44"/>
      <c r="AC69" s="44"/>
      <c r="AD69" s="44"/>
      <c r="AE69" s="44"/>
      <c r="AF69" s="44"/>
      <c r="AG69" s="44"/>
      <c r="AH69" s="44"/>
      <c r="AI69" s="44"/>
      <c r="AJ69" s="44"/>
      <c r="AK69" s="44"/>
      <c r="AL69" s="44"/>
      <c r="AM69" s="44"/>
    </row>
    <row r="70" spans="1:39" ht="64.5">
      <c r="A70" s="48">
        <v>66</v>
      </c>
      <c r="B70" s="47" t="s">
        <v>193</v>
      </c>
      <c r="C70" s="48" t="s">
        <v>190</v>
      </c>
      <c r="D70" s="2" t="s">
        <v>191</v>
      </c>
      <c r="E70" s="47" t="s">
        <v>192</v>
      </c>
      <c r="F70" s="49">
        <v>620000</v>
      </c>
      <c r="G70" s="49">
        <f aca="true" t="shared" si="3" ref="G70:G94">U70</f>
        <v>43718</v>
      </c>
      <c r="H70" s="49">
        <f aca="true" t="shared" si="4" ref="H70:H94">SUM(P70:U70)</f>
        <v>186891</v>
      </c>
      <c r="I70" s="50">
        <f aca="true" t="shared" si="5" ref="I70:I94">F70-H70</f>
        <v>433109</v>
      </c>
      <c r="J70" s="13"/>
      <c r="K70" s="27"/>
      <c r="L70" s="23"/>
      <c r="M70" s="45" t="s">
        <v>55</v>
      </c>
      <c r="N70" s="9"/>
      <c r="O70" s="20"/>
      <c r="P70" s="11"/>
      <c r="Q70" s="11"/>
      <c r="R70" s="11">
        <v>64432</v>
      </c>
      <c r="S70" s="11">
        <v>36316</v>
      </c>
      <c r="T70" s="11">
        <v>42425</v>
      </c>
      <c r="U70" s="11">
        <v>43718</v>
      </c>
      <c r="V70" s="11"/>
      <c r="W70" s="11"/>
      <c r="X70" s="11"/>
      <c r="Y70" s="11"/>
      <c r="Z70" s="11"/>
      <c r="AA70" s="11"/>
      <c r="AB70" s="44"/>
      <c r="AC70" s="44"/>
      <c r="AD70" s="44"/>
      <c r="AE70" s="44"/>
      <c r="AF70" s="44"/>
      <c r="AG70" s="44"/>
      <c r="AH70" s="44"/>
      <c r="AI70" s="44"/>
      <c r="AJ70" s="44"/>
      <c r="AK70" s="44"/>
      <c r="AL70" s="44"/>
      <c r="AM70" s="44"/>
    </row>
    <row r="71" spans="1:39" ht="113.25">
      <c r="A71" s="48">
        <v>67</v>
      </c>
      <c r="B71" s="47" t="s">
        <v>197</v>
      </c>
      <c r="C71" s="48" t="s">
        <v>190</v>
      </c>
      <c r="D71" s="2" t="s">
        <v>195</v>
      </c>
      <c r="E71" s="47" t="s">
        <v>192</v>
      </c>
      <c r="F71" s="49">
        <v>728000</v>
      </c>
      <c r="G71" s="49">
        <f t="shared" si="3"/>
        <v>129502</v>
      </c>
      <c r="H71" s="49">
        <f t="shared" si="4"/>
        <v>647858</v>
      </c>
      <c r="I71" s="50">
        <f t="shared" si="5"/>
        <v>80142</v>
      </c>
      <c r="J71" s="13"/>
      <c r="K71" s="27"/>
      <c r="L71" s="23"/>
      <c r="M71" s="45" t="s">
        <v>55</v>
      </c>
      <c r="N71" s="9"/>
      <c r="O71" s="20"/>
      <c r="P71" s="11"/>
      <c r="Q71" s="11">
        <v>140152</v>
      </c>
      <c r="R71" s="11">
        <v>126068</v>
      </c>
      <c r="S71" s="11">
        <v>126068</v>
      </c>
      <c r="T71" s="11">
        <v>126068</v>
      </c>
      <c r="U71" s="11">
        <v>129502</v>
      </c>
      <c r="V71" s="11"/>
      <c r="W71" s="11"/>
      <c r="X71" s="11"/>
      <c r="Y71" s="11"/>
      <c r="Z71" s="11"/>
      <c r="AA71" s="11"/>
      <c r="AB71" s="44"/>
      <c r="AC71" s="44"/>
      <c r="AD71" s="44"/>
      <c r="AE71" s="44"/>
      <c r="AF71" s="44"/>
      <c r="AG71" s="44"/>
      <c r="AH71" s="44"/>
      <c r="AI71" s="44"/>
      <c r="AJ71" s="44"/>
      <c r="AK71" s="44"/>
      <c r="AL71" s="44"/>
      <c r="AM71" s="44"/>
    </row>
    <row r="72" spans="1:39" ht="96.75">
      <c r="A72" s="48">
        <v>68</v>
      </c>
      <c r="B72" s="47" t="s">
        <v>183</v>
      </c>
      <c r="C72" s="48" t="s">
        <v>180</v>
      </c>
      <c r="D72" s="2" t="s">
        <v>181</v>
      </c>
      <c r="E72" s="47" t="s">
        <v>182</v>
      </c>
      <c r="F72" s="49">
        <v>147560</v>
      </c>
      <c r="G72" s="49">
        <f t="shared" si="3"/>
        <v>0</v>
      </c>
      <c r="H72" s="49">
        <f t="shared" si="4"/>
        <v>147330</v>
      </c>
      <c r="I72" s="50">
        <f t="shared" si="5"/>
        <v>230</v>
      </c>
      <c r="J72" s="13"/>
      <c r="K72" s="27"/>
      <c r="L72" s="23"/>
      <c r="M72" s="45" t="s">
        <v>55</v>
      </c>
      <c r="N72" s="9"/>
      <c r="O72" s="20"/>
      <c r="P72" s="11"/>
      <c r="Q72" s="11"/>
      <c r="R72" s="11"/>
      <c r="S72" s="11"/>
      <c r="T72" s="11">
        <v>147330</v>
      </c>
      <c r="U72" s="11"/>
      <c r="V72" s="11"/>
      <c r="W72" s="11"/>
      <c r="X72" s="11"/>
      <c r="Y72" s="11"/>
      <c r="Z72" s="11"/>
      <c r="AA72" s="11"/>
      <c r="AB72" s="44"/>
      <c r="AC72" s="44"/>
      <c r="AD72" s="44"/>
      <c r="AE72" s="44"/>
      <c r="AF72" s="44"/>
      <c r="AG72" s="44"/>
      <c r="AH72" s="44"/>
      <c r="AI72" s="44"/>
      <c r="AJ72" s="44"/>
      <c r="AK72" s="44"/>
      <c r="AL72" s="44"/>
      <c r="AM72" s="44"/>
    </row>
    <row r="73" spans="1:39" ht="64.5">
      <c r="A73" s="48">
        <v>69</v>
      </c>
      <c r="B73" s="47" t="s">
        <v>265</v>
      </c>
      <c r="C73" s="48" t="s">
        <v>180</v>
      </c>
      <c r="D73" s="2" t="s">
        <v>266</v>
      </c>
      <c r="E73" s="47" t="s">
        <v>264</v>
      </c>
      <c r="F73" s="49">
        <v>1001300</v>
      </c>
      <c r="G73" s="49">
        <f t="shared" si="3"/>
        <v>176490</v>
      </c>
      <c r="H73" s="49">
        <f t="shared" si="4"/>
        <v>541960</v>
      </c>
      <c r="I73" s="50">
        <f t="shared" si="5"/>
        <v>459340</v>
      </c>
      <c r="J73" s="13"/>
      <c r="K73" s="27"/>
      <c r="L73" s="23"/>
      <c r="M73" s="45" t="s">
        <v>55</v>
      </c>
      <c r="N73" s="9"/>
      <c r="O73" s="20"/>
      <c r="P73" s="11"/>
      <c r="Q73" s="11"/>
      <c r="R73" s="11"/>
      <c r="S73" s="11"/>
      <c r="T73" s="11">
        <v>365470</v>
      </c>
      <c r="U73" s="11">
        <v>176490</v>
      </c>
      <c r="V73" s="11"/>
      <c r="W73" s="11"/>
      <c r="X73" s="11"/>
      <c r="Y73" s="11"/>
      <c r="Z73" s="11"/>
      <c r="AA73" s="11"/>
      <c r="AB73" s="44"/>
      <c r="AC73" s="44"/>
      <c r="AD73" s="44"/>
      <c r="AE73" s="44"/>
      <c r="AF73" s="44"/>
      <c r="AG73" s="44"/>
      <c r="AH73" s="44"/>
      <c r="AI73" s="44"/>
      <c r="AJ73" s="44"/>
      <c r="AK73" s="44"/>
      <c r="AL73" s="44"/>
      <c r="AM73" s="44"/>
    </row>
    <row r="74" spans="1:39" ht="64.5">
      <c r="A74" s="48">
        <v>70</v>
      </c>
      <c r="B74" s="47" t="s">
        <v>312</v>
      </c>
      <c r="C74" s="48" t="s">
        <v>180</v>
      </c>
      <c r="D74" s="2" t="s">
        <v>341</v>
      </c>
      <c r="E74" s="47" t="s">
        <v>340</v>
      </c>
      <c r="F74" s="49">
        <v>2358000</v>
      </c>
      <c r="G74" s="49">
        <f t="shared" si="3"/>
        <v>0</v>
      </c>
      <c r="H74" s="49">
        <f t="shared" si="4"/>
        <v>2358000</v>
      </c>
      <c r="I74" s="50">
        <f t="shared" si="5"/>
        <v>0</v>
      </c>
      <c r="J74" s="13"/>
      <c r="K74" s="27"/>
      <c r="L74" s="23"/>
      <c r="M74" s="45" t="s">
        <v>269</v>
      </c>
      <c r="N74" s="9"/>
      <c r="O74" s="20"/>
      <c r="P74" s="11"/>
      <c r="Q74" s="11"/>
      <c r="R74" s="11"/>
      <c r="S74" s="11"/>
      <c r="T74" s="11">
        <v>2358000</v>
      </c>
      <c r="U74" s="11"/>
      <c r="V74" s="11"/>
      <c r="W74" s="11"/>
      <c r="X74" s="11"/>
      <c r="Y74" s="11"/>
      <c r="Z74" s="11"/>
      <c r="AA74" s="11"/>
      <c r="AB74" s="44"/>
      <c r="AC74" s="44"/>
      <c r="AD74" s="44"/>
      <c r="AE74" s="44"/>
      <c r="AF74" s="44"/>
      <c r="AG74" s="44"/>
      <c r="AH74" s="44"/>
      <c r="AI74" s="44"/>
      <c r="AJ74" s="44"/>
      <c r="AK74" s="44"/>
      <c r="AL74" s="44"/>
      <c r="AM74" s="44"/>
    </row>
    <row r="75" spans="1:39" ht="64.5">
      <c r="A75" s="48">
        <v>71</v>
      </c>
      <c r="B75" s="23" t="s">
        <v>312</v>
      </c>
      <c r="C75" s="48" t="s">
        <v>309</v>
      </c>
      <c r="D75" s="2" t="s">
        <v>311</v>
      </c>
      <c r="E75" s="47" t="s">
        <v>310</v>
      </c>
      <c r="F75" s="49">
        <v>18660</v>
      </c>
      <c r="G75" s="49">
        <f t="shared" si="3"/>
        <v>18660</v>
      </c>
      <c r="H75" s="49">
        <f t="shared" si="4"/>
        <v>18660</v>
      </c>
      <c r="I75" s="50">
        <f t="shared" si="5"/>
        <v>0</v>
      </c>
      <c r="J75" s="13"/>
      <c r="K75" s="27"/>
      <c r="L75" s="23"/>
      <c r="M75" s="45" t="s">
        <v>269</v>
      </c>
      <c r="N75" s="9"/>
      <c r="O75" s="20"/>
      <c r="P75" s="11"/>
      <c r="Q75" s="11"/>
      <c r="R75" s="11"/>
      <c r="S75" s="11"/>
      <c r="T75" s="11"/>
      <c r="U75" s="11">
        <v>18660</v>
      </c>
      <c r="V75" s="11"/>
      <c r="W75" s="11"/>
      <c r="X75" s="11"/>
      <c r="Y75" s="11"/>
      <c r="Z75" s="11"/>
      <c r="AA75" s="11"/>
      <c r="AB75" s="44"/>
      <c r="AC75" s="44"/>
      <c r="AD75" s="44"/>
      <c r="AE75" s="44"/>
      <c r="AF75" s="44"/>
      <c r="AG75" s="44"/>
      <c r="AH75" s="44"/>
      <c r="AI75" s="44"/>
      <c r="AJ75" s="44"/>
      <c r="AK75" s="44"/>
      <c r="AL75" s="44"/>
      <c r="AM75" s="44"/>
    </row>
    <row r="76" spans="1:39" ht="81">
      <c r="A76" s="48">
        <v>72</v>
      </c>
      <c r="B76" s="23" t="s">
        <v>281</v>
      </c>
      <c r="C76" s="48" t="s">
        <v>268</v>
      </c>
      <c r="D76" s="2" t="s">
        <v>271</v>
      </c>
      <c r="E76" s="47" t="s">
        <v>270</v>
      </c>
      <c r="F76" s="49">
        <v>688548</v>
      </c>
      <c r="G76" s="49">
        <f t="shared" si="3"/>
        <v>0</v>
      </c>
      <c r="H76" s="49">
        <f t="shared" si="4"/>
        <v>688548</v>
      </c>
      <c r="I76" s="50">
        <f t="shared" si="5"/>
        <v>0</v>
      </c>
      <c r="J76" s="13"/>
      <c r="K76" s="27"/>
      <c r="L76" s="23"/>
      <c r="M76" s="9" t="s">
        <v>269</v>
      </c>
      <c r="N76" s="9"/>
      <c r="O76" s="20"/>
      <c r="P76" s="11"/>
      <c r="Q76" s="11"/>
      <c r="R76" s="11"/>
      <c r="S76" s="11">
        <v>688548</v>
      </c>
      <c r="T76" s="11"/>
      <c r="U76" s="11"/>
      <c r="V76" s="11"/>
      <c r="W76" s="11"/>
      <c r="X76" s="11"/>
      <c r="Y76" s="11"/>
      <c r="Z76" s="11"/>
      <c r="AA76" s="11"/>
      <c r="AB76" s="44"/>
      <c r="AC76" s="44"/>
      <c r="AD76" s="44"/>
      <c r="AE76" s="44"/>
      <c r="AF76" s="44"/>
      <c r="AG76" s="44"/>
      <c r="AH76" s="44"/>
      <c r="AI76" s="44"/>
      <c r="AJ76" s="44"/>
      <c r="AK76" s="44"/>
      <c r="AL76" s="44"/>
      <c r="AM76" s="44"/>
    </row>
    <row r="77" spans="1:39" ht="113.25">
      <c r="A77" s="48">
        <v>73</v>
      </c>
      <c r="B77" s="47" t="s">
        <v>197</v>
      </c>
      <c r="C77" s="48" t="s">
        <v>194</v>
      </c>
      <c r="D77" s="2" t="s">
        <v>196</v>
      </c>
      <c r="E77" s="47" t="s">
        <v>192</v>
      </c>
      <c r="F77" s="49">
        <v>286349</v>
      </c>
      <c r="G77" s="49">
        <f t="shared" si="3"/>
        <v>34913</v>
      </c>
      <c r="H77" s="49">
        <f t="shared" si="4"/>
        <v>189952</v>
      </c>
      <c r="I77" s="50">
        <f t="shared" si="5"/>
        <v>96397</v>
      </c>
      <c r="J77" s="13"/>
      <c r="K77" s="27"/>
      <c r="L77" s="23"/>
      <c r="M77" s="45" t="s">
        <v>55</v>
      </c>
      <c r="N77" s="9"/>
      <c r="O77" s="20"/>
      <c r="P77" s="11"/>
      <c r="Q77" s="11"/>
      <c r="R77" s="11">
        <v>27154</v>
      </c>
      <c r="S77" s="11">
        <v>60000</v>
      </c>
      <c r="T77" s="11">
        <f>127885-60000</f>
        <v>67885</v>
      </c>
      <c r="U77" s="11">
        <v>34913</v>
      </c>
      <c r="V77" s="11"/>
      <c r="W77" s="11"/>
      <c r="X77" s="11"/>
      <c r="Y77" s="11"/>
      <c r="Z77" s="11"/>
      <c r="AA77" s="11"/>
      <c r="AB77" s="44"/>
      <c r="AC77" s="44"/>
      <c r="AD77" s="44"/>
      <c r="AE77" s="44"/>
      <c r="AF77" s="44"/>
      <c r="AG77" s="44"/>
      <c r="AH77" s="44"/>
      <c r="AI77" s="44"/>
      <c r="AJ77" s="44"/>
      <c r="AK77" s="44"/>
      <c r="AL77" s="44"/>
      <c r="AM77" s="44"/>
    </row>
    <row r="78" spans="1:39" ht="96.75">
      <c r="A78" s="48">
        <v>74</v>
      </c>
      <c r="B78" s="47" t="s">
        <v>317</v>
      </c>
      <c r="C78" s="48" t="s">
        <v>313</v>
      </c>
      <c r="D78" s="2" t="s">
        <v>316</v>
      </c>
      <c r="E78" s="47" t="s">
        <v>315</v>
      </c>
      <c r="F78" s="49">
        <v>6000</v>
      </c>
      <c r="G78" s="49">
        <f t="shared" si="3"/>
        <v>0</v>
      </c>
      <c r="H78" s="49">
        <f t="shared" si="4"/>
        <v>6000</v>
      </c>
      <c r="I78" s="50">
        <f t="shared" si="5"/>
        <v>0</v>
      </c>
      <c r="J78" s="13">
        <v>1120731</v>
      </c>
      <c r="K78" s="27"/>
      <c r="L78" s="23"/>
      <c r="M78" s="45" t="s">
        <v>314</v>
      </c>
      <c r="N78" s="9"/>
      <c r="O78" s="20"/>
      <c r="P78" s="11"/>
      <c r="Q78" s="11"/>
      <c r="R78" s="11"/>
      <c r="S78" s="11"/>
      <c r="T78" s="11">
        <v>6000</v>
      </c>
      <c r="U78" s="11"/>
      <c r="V78" s="11"/>
      <c r="W78" s="11"/>
      <c r="X78" s="11"/>
      <c r="Y78" s="11"/>
      <c r="Z78" s="11"/>
      <c r="AA78" s="11"/>
      <c r="AB78" s="44"/>
      <c r="AC78" s="44"/>
      <c r="AD78" s="44"/>
      <c r="AE78" s="44"/>
      <c r="AF78" s="44"/>
      <c r="AG78" s="44"/>
      <c r="AH78" s="44"/>
      <c r="AI78" s="44"/>
      <c r="AJ78" s="44"/>
      <c r="AK78" s="44"/>
      <c r="AL78" s="44"/>
      <c r="AM78" s="44"/>
    </row>
    <row r="79" spans="1:39" ht="64.5">
      <c r="A79" s="48">
        <v>75</v>
      </c>
      <c r="B79" s="47" t="s">
        <v>410</v>
      </c>
      <c r="C79" s="48" t="s">
        <v>407</v>
      </c>
      <c r="D79" s="2" t="s">
        <v>409</v>
      </c>
      <c r="E79" s="47" t="s">
        <v>408</v>
      </c>
      <c r="F79" s="49">
        <v>11600</v>
      </c>
      <c r="G79" s="49">
        <f t="shared" si="3"/>
        <v>11600</v>
      </c>
      <c r="H79" s="49">
        <f t="shared" si="4"/>
        <v>11600</v>
      </c>
      <c r="I79" s="50">
        <f t="shared" si="5"/>
        <v>0</v>
      </c>
      <c r="J79" s="13"/>
      <c r="K79" s="27"/>
      <c r="L79" s="23"/>
      <c r="M79" s="45" t="s">
        <v>314</v>
      </c>
      <c r="N79" s="9"/>
      <c r="O79" s="20"/>
      <c r="P79" s="11"/>
      <c r="Q79" s="11"/>
      <c r="R79" s="11"/>
      <c r="S79" s="11"/>
      <c r="T79" s="11"/>
      <c r="U79" s="11">
        <v>11600</v>
      </c>
      <c r="V79" s="11"/>
      <c r="W79" s="11"/>
      <c r="X79" s="11"/>
      <c r="Y79" s="11"/>
      <c r="Z79" s="11"/>
      <c r="AA79" s="11"/>
      <c r="AB79" s="44"/>
      <c r="AC79" s="44"/>
      <c r="AD79" s="44"/>
      <c r="AE79" s="44"/>
      <c r="AF79" s="44"/>
      <c r="AG79" s="44"/>
      <c r="AH79" s="44"/>
      <c r="AI79" s="44"/>
      <c r="AJ79" s="44"/>
      <c r="AK79" s="44"/>
      <c r="AL79" s="44"/>
      <c r="AM79" s="44"/>
    </row>
    <row r="80" spans="1:39" ht="129">
      <c r="A80" s="48">
        <v>76</v>
      </c>
      <c r="B80" s="47" t="s">
        <v>406</v>
      </c>
      <c r="C80" s="48" t="s">
        <v>402</v>
      </c>
      <c r="D80" s="2" t="s">
        <v>405</v>
      </c>
      <c r="E80" s="47" t="s">
        <v>404</v>
      </c>
      <c r="F80" s="49">
        <v>47234</v>
      </c>
      <c r="G80" s="49">
        <f t="shared" si="3"/>
        <v>0</v>
      </c>
      <c r="H80" s="49">
        <f t="shared" si="4"/>
        <v>0</v>
      </c>
      <c r="I80" s="50">
        <f t="shared" si="5"/>
        <v>47234</v>
      </c>
      <c r="J80" s="13"/>
      <c r="K80" s="27"/>
      <c r="L80" s="23"/>
      <c r="M80" s="45" t="s">
        <v>403</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145.5">
      <c r="A81" s="48">
        <v>77</v>
      </c>
      <c r="B81" s="47" t="s">
        <v>244</v>
      </c>
      <c r="C81" s="48" t="s">
        <v>241</v>
      </c>
      <c r="D81" s="2" t="s">
        <v>242</v>
      </c>
      <c r="E81" s="47" t="s">
        <v>243</v>
      </c>
      <c r="F81" s="49">
        <v>10000</v>
      </c>
      <c r="G81" s="49">
        <f t="shared" si="3"/>
        <v>0</v>
      </c>
      <c r="H81" s="49">
        <f t="shared" si="4"/>
        <v>0</v>
      </c>
      <c r="I81" s="50">
        <f t="shared" si="5"/>
        <v>10000</v>
      </c>
      <c r="J81" s="13">
        <v>11212</v>
      </c>
      <c r="K81" s="27"/>
      <c r="L81" s="23"/>
      <c r="M81" s="45" t="s">
        <v>63</v>
      </c>
      <c r="N81" s="9"/>
      <c r="O81" s="20"/>
      <c r="P81" s="11"/>
      <c r="Q81" s="11"/>
      <c r="R81" s="11"/>
      <c r="S81" s="11"/>
      <c r="T81" s="11"/>
      <c r="U81" s="11"/>
      <c r="V81" s="11"/>
      <c r="W81" s="11"/>
      <c r="X81" s="11"/>
      <c r="Y81" s="11"/>
      <c r="Z81" s="11"/>
      <c r="AA81" s="11"/>
      <c r="AB81" s="44"/>
      <c r="AC81" s="44"/>
      <c r="AD81" s="44"/>
      <c r="AE81" s="44"/>
      <c r="AF81" s="44"/>
      <c r="AG81" s="44"/>
      <c r="AH81" s="44"/>
      <c r="AI81" s="44"/>
      <c r="AJ81" s="44"/>
      <c r="AK81" s="44"/>
      <c r="AL81" s="44"/>
      <c r="AM81" s="44"/>
    </row>
    <row r="82" spans="1:39" ht="113.25">
      <c r="A82" s="48">
        <v>78</v>
      </c>
      <c r="B82" s="47"/>
      <c r="C82" s="48" t="s">
        <v>378</v>
      </c>
      <c r="D82" s="2" t="s">
        <v>379</v>
      </c>
      <c r="E82" s="47"/>
      <c r="F82" s="49">
        <v>5400</v>
      </c>
      <c r="G82" s="49">
        <f t="shared" si="3"/>
        <v>0</v>
      </c>
      <c r="H82" s="49">
        <f t="shared" si="4"/>
        <v>5400</v>
      </c>
      <c r="I82" s="50">
        <f t="shared" si="5"/>
        <v>0</v>
      </c>
      <c r="J82" s="13"/>
      <c r="K82" s="27"/>
      <c r="L82" s="23" t="s">
        <v>380</v>
      </c>
      <c r="M82" s="45" t="s">
        <v>43</v>
      </c>
      <c r="N82" s="9"/>
      <c r="O82" s="20"/>
      <c r="P82" s="11"/>
      <c r="Q82" s="11"/>
      <c r="R82" s="11"/>
      <c r="S82" s="11"/>
      <c r="T82" s="11">
        <v>5400</v>
      </c>
      <c r="U82" s="11"/>
      <c r="V82" s="11"/>
      <c r="W82" s="11"/>
      <c r="X82" s="11"/>
      <c r="Y82" s="11"/>
      <c r="Z82" s="11"/>
      <c r="AA82" s="11"/>
      <c r="AB82" s="44"/>
      <c r="AC82" s="44"/>
      <c r="AD82" s="44"/>
      <c r="AE82" s="44"/>
      <c r="AF82" s="44"/>
      <c r="AG82" s="44"/>
      <c r="AH82" s="44"/>
      <c r="AI82" s="44"/>
      <c r="AJ82" s="44"/>
      <c r="AK82" s="44"/>
      <c r="AL82" s="44"/>
      <c r="AM82" s="44"/>
    </row>
    <row r="83" spans="1:39" ht="113.25">
      <c r="A83" s="48">
        <v>79</v>
      </c>
      <c r="B83" s="47" t="s">
        <v>168</v>
      </c>
      <c r="C83" s="48" t="s">
        <v>165</v>
      </c>
      <c r="D83" s="2" t="s">
        <v>166</v>
      </c>
      <c r="E83" s="47" t="s">
        <v>167</v>
      </c>
      <c r="F83" s="49">
        <v>134856</v>
      </c>
      <c r="G83" s="49">
        <f t="shared" si="3"/>
        <v>28461</v>
      </c>
      <c r="H83" s="49">
        <f t="shared" si="4"/>
        <v>126164</v>
      </c>
      <c r="I83" s="50">
        <f t="shared" si="5"/>
        <v>8692</v>
      </c>
      <c r="J83" s="13">
        <v>1120731</v>
      </c>
      <c r="K83" s="27"/>
      <c r="L83" s="23"/>
      <c r="M83" s="45" t="s">
        <v>48</v>
      </c>
      <c r="N83" s="9"/>
      <c r="O83" s="20"/>
      <c r="P83" s="11"/>
      <c r="Q83" s="11">
        <v>36777</v>
      </c>
      <c r="R83" s="11"/>
      <c r="S83" s="11">
        <v>23253</v>
      </c>
      <c r="T83" s="11">
        <v>37673</v>
      </c>
      <c r="U83" s="11">
        <v>28461</v>
      </c>
      <c r="V83" s="11"/>
      <c r="W83" s="11"/>
      <c r="X83" s="11"/>
      <c r="Y83" s="11"/>
      <c r="Z83" s="11"/>
      <c r="AA83" s="11"/>
      <c r="AB83" s="44"/>
      <c r="AC83" s="44"/>
      <c r="AD83" s="44"/>
      <c r="AE83" s="44"/>
      <c r="AF83" s="44"/>
      <c r="AG83" s="44"/>
      <c r="AH83" s="44"/>
      <c r="AI83" s="44"/>
      <c r="AJ83" s="44"/>
      <c r="AK83" s="44"/>
      <c r="AL83" s="44"/>
      <c r="AM83" s="44"/>
    </row>
    <row r="84" spans="1:39" ht="129">
      <c r="A84" s="48">
        <v>80</v>
      </c>
      <c r="B84" s="47" t="s">
        <v>189</v>
      </c>
      <c r="C84" s="48" t="s">
        <v>185</v>
      </c>
      <c r="D84" s="2" t="s">
        <v>186</v>
      </c>
      <c r="E84" s="47" t="s">
        <v>188</v>
      </c>
      <c r="F84" s="49">
        <v>32675</v>
      </c>
      <c r="G84" s="49">
        <f t="shared" si="3"/>
        <v>0</v>
      </c>
      <c r="H84" s="49">
        <f t="shared" si="4"/>
        <v>32675</v>
      </c>
      <c r="I84" s="50">
        <f t="shared" si="5"/>
        <v>0</v>
      </c>
      <c r="J84" s="13"/>
      <c r="K84" s="27"/>
      <c r="L84" s="23"/>
      <c r="M84" s="45" t="s">
        <v>187</v>
      </c>
      <c r="N84" s="9"/>
      <c r="O84" s="20"/>
      <c r="P84" s="11"/>
      <c r="Q84" s="11">
        <v>32675</v>
      </c>
      <c r="R84" s="11"/>
      <c r="S84" s="11"/>
      <c r="T84" s="11"/>
      <c r="U84" s="11"/>
      <c r="V84" s="11"/>
      <c r="W84" s="11"/>
      <c r="X84" s="11"/>
      <c r="Y84" s="11"/>
      <c r="Z84" s="11"/>
      <c r="AA84" s="11"/>
      <c r="AB84" s="44"/>
      <c r="AC84" s="44"/>
      <c r="AD84" s="44"/>
      <c r="AE84" s="44"/>
      <c r="AF84" s="44"/>
      <c r="AG84" s="44"/>
      <c r="AH84" s="44"/>
      <c r="AI84" s="44"/>
      <c r="AJ84" s="44"/>
      <c r="AK84" s="44"/>
      <c r="AL84" s="44"/>
      <c r="AM84" s="44"/>
    </row>
    <row r="85" spans="1:27" s="39" customFormat="1" ht="113.25">
      <c r="A85" s="48">
        <v>81</v>
      </c>
      <c r="B85" s="56" t="s">
        <v>164</v>
      </c>
      <c r="C85" s="22" t="s">
        <v>217</v>
      </c>
      <c r="D85" s="23" t="s">
        <v>84</v>
      </c>
      <c r="E85" s="56" t="s">
        <v>83</v>
      </c>
      <c r="F85" s="51">
        <v>176325</v>
      </c>
      <c r="G85" s="49">
        <f t="shared" si="3"/>
        <v>0</v>
      </c>
      <c r="H85" s="49">
        <f t="shared" si="4"/>
        <v>176325</v>
      </c>
      <c r="I85" s="50">
        <f t="shared" si="5"/>
        <v>0</v>
      </c>
      <c r="J85" s="52"/>
      <c r="K85" s="28"/>
      <c r="L85" s="47" t="s">
        <v>202</v>
      </c>
      <c r="M85" s="38" t="s">
        <v>48</v>
      </c>
      <c r="N85" s="24"/>
      <c r="O85" s="25"/>
      <c r="P85" s="26">
        <v>168738</v>
      </c>
      <c r="Q85" s="26">
        <v>1824</v>
      </c>
      <c r="R85" s="26">
        <v>5763</v>
      </c>
      <c r="S85" s="26"/>
      <c r="T85" s="26"/>
      <c r="U85" s="26"/>
      <c r="V85" s="26"/>
      <c r="W85" s="26"/>
      <c r="X85" s="26"/>
      <c r="Y85" s="26"/>
      <c r="Z85" s="26"/>
      <c r="AA85" s="26"/>
    </row>
    <row r="86" spans="1:39" ht="81">
      <c r="A86" s="48">
        <v>82</v>
      </c>
      <c r="B86" s="47" t="s">
        <v>221</v>
      </c>
      <c r="C86" s="48" t="s">
        <v>217</v>
      </c>
      <c r="D86" s="2" t="s">
        <v>220</v>
      </c>
      <c r="E86" s="47" t="s">
        <v>219</v>
      </c>
      <c r="F86" s="49">
        <v>452860</v>
      </c>
      <c r="G86" s="49">
        <f t="shared" si="3"/>
        <v>76408</v>
      </c>
      <c r="H86" s="49">
        <f t="shared" si="4"/>
        <v>434798</v>
      </c>
      <c r="I86" s="50">
        <f t="shared" si="5"/>
        <v>18062</v>
      </c>
      <c r="J86" s="13">
        <v>1120731</v>
      </c>
      <c r="K86" s="27"/>
      <c r="L86" s="23"/>
      <c r="M86" s="45" t="s">
        <v>218</v>
      </c>
      <c r="N86" s="9"/>
      <c r="O86" s="20"/>
      <c r="P86" s="11"/>
      <c r="Q86" s="11"/>
      <c r="R86" s="11">
        <f>211337-R85</f>
        <v>205574</v>
      </c>
      <c r="S86" s="11">
        <v>76408</v>
      </c>
      <c r="T86" s="11">
        <v>76408</v>
      </c>
      <c r="U86" s="11">
        <v>76408</v>
      </c>
      <c r="V86" s="11"/>
      <c r="W86" s="11"/>
      <c r="X86" s="11"/>
      <c r="Y86" s="11"/>
      <c r="Z86" s="11"/>
      <c r="AA86" s="11"/>
      <c r="AB86" s="44"/>
      <c r="AC86" s="44"/>
      <c r="AD86" s="44"/>
      <c r="AE86" s="44"/>
      <c r="AF86" s="44"/>
      <c r="AG86" s="44"/>
      <c r="AH86" s="44"/>
      <c r="AI86" s="44"/>
      <c r="AJ86" s="44"/>
      <c r="AK86" s="44"/>
      <c r="AL86" s="44"/>
      <c r="AM86" s="44"/>
    </row>
    <row r="87" spans="1:39" ht="81">
      <c r="A87" s="48">
        <v>83</v>
      </c>
      <c r="B87" s="47" t="s">
        <v>308</v>
      </c>
      <c r="C87" s="48" t="s">
        <v>305</v>
      </c>
      <c r="D87" s="2" t="s">
        <v>307</v>
      </c>
      <c r="E87" s="47" t="s">
        <v>306</v>
      </c>
      <c r="F87" s="49">
        <v>10000</v>
      </c>
      <c r="G87" s="49">
        <f t="shared" si="3"/>
        <v>10000</v>
      </c>
      <c r="H87" s="49">
        <f t="shared" si="4"/>
        <v>10000</v>
      </c>
      <c r="I87" s="50">
        <f t="shared" si="5"/>
        <v>0</v>
      </c>
      <c r="J87" s="13">
        <v>1121110</v>
      </c>
      <c r="K87" s="27">
        <v>45094</v>
      </c>
      <c r="L87" s="23"/>
      <c r="M87" s="45" t="s">
        <v>48</v>
      </c>
      <c r="N87" s="9"/>
      <c r="O87" s="20"/>
      <c r="P87" s="11"/>
      <c r="Q87" s="11"/>
      <c r="R87" s="11"/>
      <c r="S87" s="11"/>
      <c r="T87" s="11"/>
      <c r="U87" s="11">
        <v>10000</v>
      </c>
      <c r="V87" s="11"/>
      <c r="W87" s="11"/>
      <c r="X87" s="11"/>
      <c r="Y87" s="11"/>
      <c r="Z87" s="11"/>
      <c r="AA87" s="11"/>
      <c r="AB87" s="44"/>
      <c r="AC87" s="44"/>
      <c r="AD87" s="44"/>
      <c r="AE87" s="44"/>
      <c r="AF87" s="44"/>
      <c r="AG87" s="44"/>
      <c r="AH87" s="44"/>
      <c r="AI87" s="44"/>
      <c r="AJ87" s="44"/>
      <c r="AK87" s="44"/>
      <c r="AL87" s="44"/>
      <c r="AM87" s="44"/>
    </row>
    <row r="88" spans="1:39" ht="81">
      <c r="A88" s="48">
        <v>84</v>
      </c>
      <c r="B88" s="47" t="s">
        <v>348</v>
      </c>
      <c r="C88" s="48" t="s">
        <v>345</v>
      </c>
      <c r="D88" s="2" t="s">
        <v>347</v>
      </c>
      <c r="E88" s="47" t="s">
        <v>346</v>
      </c>
      <c r="F88" s="49">
        <v>39000</v>
      </c>
      <c r="G88" s="49">
        <f t="shared" si="3"/>
        <v>0</v>
      </c>
      <c r="H88" s="49">
        <f t="shared" si="4"/>
        <v>39000</v>
      </c>
      <c r="I88" s="50">
        <f t="shared" si="5"/>
        <v>0</v>
      </c>
      <c r="J88" s="13">
        <v>1121231</v>
      </c>
      <c r="K88" s="27">
        <v>45083</v>
      </c>
      <c r="L88" s="23"/>
      <c r="M88" s="45" t="s">
        <v>63</v>
      </c>
      <c r="N88" s="9"/>
      <c r="O88" s="20"/>
      <c r="P88" s="11"/>
      <c r="Q88" s="11"/>
      <c r="R88" s="11"/>
      <c r="S88" s="11"/>
      <c r="T88" s="11">
        <v>39000</v>
      </c>
      <c r="U88" s="11"/>
      <c r="V88" s="11"/>
      <c r="W88" s="11"/>
      <c r="X88" s="11"/>
      <c r="Y88" s="11"/>
      <c r="Z88" s="11"/>
      <c r="AA88" s="11"/>
      <c r="AB88" s="44"/>
      <c r="AC88" s="44"/>
      <c r="AD88" s="44"/>
      <c r="AE88" s="44"/>
      <c r="AF88" s="44"/>
      <c r="AG88" s="44"/>
      <c r="AH88" s="44"/>
      <c r="AI88" s="44"/>
      <c r="AJ88" s="44"/>
      <c r="AK88" s="44"/>
      <c r="AL88" s="44"/>
      <c r="AM88" s="44"/>
    </row>
    <row r="89" spans="1:39" ht="81">
      <c r="A89" s="48">
        <v>85</v>
      </c>
      <c r="B89" s="47" t="s">
        <v>351</v>
      </c>
      <c r="C89" s="48" t="s">
        <v>345</v>
      </c>
      <c r="D89" s="2" t="s">
        <v>350</v>
      </c>
      <c r="E89" s="47" t="s">
        <v>349</v>
      </c>
      <c r="F89" s="49">
        <v>50000</v>
      </c>
      <c r="G89" s="49">
        <f t="shared" si="3"/>
        <v>3000</v>
      </c>
      <c r="H89" s="49">
        <f t="shared" si="4"/>
        <v>13800</v>
      </c>
      <c r="I89" s="50">
        <f t="shared" si="5"/>
        <v>36200</v>
      </c>
      <c r="J89" s="13">
        <v>1120331</v>
      </c>
      <c r="K89" s="27"/>
      <c r="L89" s="23"/>
      <c r="M89" s="45" t="s">
        <v>63</v>
      </c>
      <c r="N89" s="9"/>
      <c r="O89" s="20"/>
      <c r="P89" s="11"/>
      <c r="Q89" s="11"/>
      <c r="R89" s="11"/>
      <c r="S89" s="11"/>
      <c r="T89" s="11">
        <v>10800</v>
      </c>
      <c r="U89" s="11">
        <v>3000</v>
      </c>
      <c r="V89" s="11"/>
      <c r="W89" s="11"/>
      <c r="X89" s="11"/>
      <c r="Y89" s="11"/>
      <c r="Z89" s="11"/>
      <c r="AA89" s="11"/>
      <c r="AB89" s="44"/>
      <c r="AC89" s="44"/>
      <c r="AD89" s="44"/>
      <c r="AE89" s="44"/>
      <c r="AF89" s="44"/>
      <c r="AG89" s="44"/>
      <c r="AH89" s="44"/>
      <c r="AI89" s="44"/>
      <c r="AJ89" s="44"/>
      <c r="AK89" s="44"/>
      <c r="AL89" s="44"/>
      <c r="AM89" s="44"/>
    </row>
    <row r="90" spans="1:39" ht="81">
      <c r="A90" s="48">
        <v>86</v>
      </c>
      <c r="B90" s="47" t="s">
        <v>354</v>
      </c>
      <c r="C90" s="48" t="s">
        <v>345</v>
      </c>
      <c r="D90" s="2" t="s">
        <v>353</v>
      </c>
      <c r="E90" s="47" t="s">
        <v>352</v>
      </c>
      <c r="F90" s="49">
        <v>42127</v>
      </c>
      <c r="G90" s="49">
        <f t="shared" si="3"/>
        <v>28220</v>
      </c>
      <c r="H90" s="49">
        <f t="shared" si="4"/>
        <v>34347</v>
      </c>
      <c r="I90" s="50">
        <f t="shared" si="5"/>
        <v>7780</v>
      </c>
      <c r="J90" s="13"/>
      <c r="K90" s="27">
        <v>45105</v>
      </c>
      <c r="L90" s="23"/>
      <c r="M90" s="45" t="s">
        <v>63</v>
      </c>
      <c r="N90" s="9"/>
      <c r="O90" s="20"/>
      <c r="P90" s="11"/>
      <c r="Q90" s="11"/>
      <c r="R90" s="11"/>
      <c r="S90" s="11"/>
      <c r="T90" s="11">
        <v>6127</v>
      </c>
      <c r="U90" s="11">
        <v>28220</v>
      </c>
      <c r="V90" s="11"/>
      <c r="W90" s="11"/>
      <c r="X90" s="11"/>
      <c r="Y90" s="11"/>
      <c r="Z90" s="11"/>
      <c r="AA90" s="11"/>
      <c r="AB90" s="44"/>
      <c r="AC90" s="44"/>
      <c r="AD90" s="44"/>
      <c r="AE90" s="44"/>
      <c r="AF90" s="44"/>
      <c r="AG90" s="44"/>
      <c r="AH90" s="44"/>
      <c r="AI90" s="44"/>
      <c r="AJ90" s="44"/>
      <c r="AK90" s="44"/>
      <c r="AL90" s="44"/>
      <c r="AM90" s="44"/>
    </row>
    <row r="91" spans="1:39" ht="48">
      <c r="A91" s="48">
        <v>87</v>
      </c>
      <c r="B91" s="47" t="s">
        <v>389</v>
      </c>
      <c r="C91" s="48" t="s">
        <v>386</v>
      </c>
      <c r="D91" s="2" t="s">
        <v>387</v>
      </c>
      <c r="E91" s="47" t="s">
        <v>388</v>
      </c>
      <c r="F91" s="49">
        <v>1100</v>
      </c>
      <c r="G91" s="49">
        <f t="shared" si="3"/>
        <v>1100</v>
      </c>
      <c r="H91" s="49">
        <f t="shared" si="4"/>
        <v>1100</v>
      </c>
      <c r="I91" s="50">
        <f t="shared" si="5"/>
        <v>0</v>
      </c>
      <c r="J91" s="13">
        <v>1120731</v>
      </c>
      <c r="K91" s="27">
        <v>45098</v>
      </c>
      <c r="L91" s="23"/>
      <c r="M91" s="45" t="s">
        <v>187</v>
      </c>
      <c r="N91" s="9"/>
      <c r="O91" s="20"/>
      <c r="P91" s="11"/>
      <c r="Q91" s="11"/>
      <c r="R91" s="11"/>
      <c r="S91" s="11"/>
      <c r="T91" s="11"/>
      <c r="U91" s="11">
        <v>1100</v>
      </c>
      <c r="V91" s="11"/>
      <c r="W91" s="11"/>
      <c r="X91" s="11"/>
      <c r="Y91" s="11"/>
      <c r="Z91" s="11"/>
      <c r="AA91" s="11"/>
      <c r="AB91" s="44"/>
      <c r="AC91" s="44"/>
      <c r="AD91" s="44"/>
      <c r="AE91" s="44"/>
      <c r="AF91" s="44"/>
      <c r="AG91" s="44"/>
      <c r="AH91" s="44"/>
      <c r="AI91" s="44"/>
      <c r="AJ91" s="44"/>
      <c r="AK91" s="44"/>
      <c r="AL91" s="44"/>
      <c r="AM91" s="44"/>
    </row>
    <row r="92" spans="1:27" s="39" customFormat="1" ht="48">
      <c r="A92" s="48">
        <v>88</v>
      </c>
      <c r="B92" s="56" t="s">
        <v>207</v>
      </c>
      <c r="C92" s="22" t="s">
        <v>203</v>
      </c>
      <c r="D92" s="23" t="s">
        <v>204</v>
      </c>
      <c r="E92" s="56" t="s">
        <v>206</v>
      </c>
      <c r="F92" s="51">
        <v>39163</v>
      </c>
      <c r="G92" s="49">
        <f t="shared" si="3"/>
        <v>29163</v>
      </c>
      <c r="H92" s="49">
        <f t="shared" si="4"/>
        <v>39163</v>
      </c>
      <c r="I92" s="50">
        <f t="shared" si="5"/>
        <v>0</v>
      </c>
      <c r="J92" s="52">
        <v>1120630</v>
      </c>
      <c r="K92" s="28">
        <v>45089</v>
      </c>
      <c r="L92" s="47"/>
      <c r="M92" s="38" t="s">
        <v>205</v>
      </c>
      <c r="N92" s="24"/>
      <c r="O92" s="25"/>
      <c r="P92" s="26"/>
      <c r="Q92" s="26"/>
      <c r="R92" s="26">
        <v>6524</v>
      </c>
      <c r="S92" s="26"/>
      <c r="T92" s="26">
        <v>3476</v>
      </c>
      <c r="U92" s="26">
        <v>29163</v>
      </c>
      <c r="V92" s="26"/>
      <c r="W92" s="26"/>
      <c r="X92" s="26"/>
      <c r="Y92" s="26"/>
      <c r="Z92" s="26"/>
      <c r="AA92" s="26"/>
    </row>
    <row r="93" spans="1:27" s="39" customFormat="1" ht="113.25">
      <c r="A93" s="48">
        <v>89</v>
      </c>
      <c r="B93" s="56" t="s">
        <v>293</v>
      </c>
      <c r="C93" s="22" t="s">
        <v>290</v>
      </c>
      <c r="D93" s="23" t="s">
        <v>292</v>
      </c>
      <c r="E93" s="56" t="s">
        <v>291</v>
      </c>
      <c r="F93" s="51">
        <v>48300</v>
      </c>
      <c r="G93" s="49">
        <f t="shared" si="3"/>
        <v>5542</v>
      </c>
      <c r="H93" s="49">
        <f t="shared" si="4"/>
        <v>48300</v>
      </c>
      <c r="I93" s="50">
        <f t="shared" si="5"/>
        <v>0</v>
      </c>
      <c r="J93" s="52"/>
      <c r="K93" s="28">
        <v>45092</v>
      </c>
      <c r="L93" s="47"/>
      <c r="M93" s="38" t="s">
        <v>205</v>
      </c>
      <c r="N93" s="24"/>
      <c r="O93" s="25"/>
      <c r="P93" s="26"/>
      <c r="Q93" s="26"/>
      <c r="R93" s="26"/>
      <c r="S93" s="26">
        <v>38626</v>
      </c>
      <c r="T93" s="26">
        <v>4132</v>
      </c>
      <c r="U93" s="26">
        <v>5542</v>
      </c>
      <c r="V93" s="26"/>
      <c r="W93" s="26"/>
      <c r="X93" s="26"/>
      <c r="Y93" s="26"/>
      <c r="Z93" s="26"/>
      <c r="AA93" s="26"/>
    </row>
    <row r="94" spans="1:27" s="39" customFormat="1" ht="81">
      <c r="A94" s="48">
        <v>90</v>
      </c>
      <c r="B94" s="56" t="s">
        <v>234</v>
      </c>
      <c r="C94" s="22" t="s">
        <v>230</v>
      </c>
      <c r="D94" s="23" t="s">
        <v>231</v>
      </c>
      <c r="E94" s="56" t="s">
        <v>232</v>
      </c>
      <c r="F94" s="51">
        <v>1050000</v>
      </c>
      <c r="G94" s="49">
        <f t="shared" si="3"/>
        <v>54425</v>
      </c>
      <c r="H94" s="49">
        <f t="shared" si="4"/>
        <v>805782</v>
      </c>
      <c r="I94" s="50">
        <f t="shared" si="5"/>
        <v>244218</v>
      </c>
      <c r="J94" s="52"/>
      <c r="K94" s="28"/>
      <c r="L94" s="47"/>
      <c r="M94" s="38" t="s">
        <v>233</v>
      </c>
      <c r="N94" s="24"/>
      <c r="O94" s="25"/>
      <c r="P94" s="26"/>
      <c r="Q94" s="26"/>
      <c r="R94" s="26">
        <v>319482</v>
      </c>
      <c r="S94" s="26">
        <v>239003</v>
      </c>
      <c r="T94" s="26">
        <v>192872</v>
      </c>
      <c r="U94" s="26">
        <v>54425</v>
      </c>
      <c r="V94" s="26"/>
      <c r="W94" s="26"/>
      <c r="X94" s="26"/>
      <c r="Y94" s="26"/>
      <c r="Z94" s="26"/>
      <c r="AA94" s="26"/>
    </row>
    <row r="95" spans="1:27" s="36" customFormat="1" ht="24.75" customHeight="1">
      <c r="A95" s="14"/>
      <c r="B95" s="15" t="s">
        <v>1</v>
      </c>
      <c r="C95" s="16"/>
      <c r="D95" s="17"/>
      <c r="E95" s="17"/>
      <c r="F95" s="18">
        <f>SUM(F5:F94)</f>
        <v>23521350</v>
      </c>
      <c r="G95" s="18">
        <f>SUM(G5:G94)</f>
        <v>9184435</v>
      </c>
      <c r="H95" s="18">
        <f>SUM(H5:H94)</f>
        <v>20368990</v>
      </c>
      <c r="I95" s="18">
        <f>SUM(I5:I94)</f>
        <v>3152360</v>
      </c>
      <c r="J95" s="19"/>
      <c r="K95" s="29"/>
      <c r="L95" s="40"/>
      <c r="M95" s="46"/>
      <c r="N95" s="32"/>
      <c r="O95" s="21"/>
      <c r="P95" s="12"/>
      <c r="Q95" s="12"/>
      <c r="R95" s="12"/>
      <c r="S95" s="12"/>
      <c r="T95" s="12"/>
      <c r="U95" s="12"/>
      <c r="V95" s="12"/>
      <c r="W95" s="12"/>
      <c r="X95" s="12"/>
      <c r="Y95" s="12"/>
      <c r="Z95" s="12"/>
      <c r="AA95" s="12"/>
    </row>
    <row r="96" spans="1:10" ht="6" customHeight="1">
      <c r="A96" s="3"/>
      <c r="B96" s="4"/>
      <c r="C96" s="5"/>
      <c r="D96" s="41"/>
      <c r="E96" s="4"/>
      <c r="F96" s="4"/>
      <c r="G96" s="4"/>
      <c r="H96" s="4"/>
      <c r="I96" s="4"/>
      <c r="J96" s="5"/>
    </row>
    <row r="97" spans="1:7" ht="15.75" hidden="1">
      <c r="A97" s="63" t="s">
        <v>49</v>
      </c>
      <c r="B97" s="63"/>
      <c r="C97" s="63"/>
      <c r="D97" s="63"/>
      <c r="E97" s="63"/>
      <c r="F97" s="63"/>
      <c r="G97" s="63"/>
    </row>
    <row r="98" spans="1:7" ht="15.75" hidden="1">
      <c r="A98" s="64" t="s">
        <v>50</v>
      </c>
      <c r="B98" s="64"/>
      <c r="C98" s="64"/>
      <c r="D98" s="64"/>
      <c r="E98" s="64"/>
      <c r="F98" s="64"/>
      <c r="G98" s="64"/>
    </row>
    <row r="99" spans="1:7" ht="15.75" hidden="1">
      <c r="A99" s="58" t="s">
        <v>51</v>
      </c>
      <c r="B99" s="58"/>
      <c r="C99" s="58"/>
      <c r="D99" s="58"/>
      <c r="E99" s="58"/>
      <c r="F99" s="58"/>
      <c r="G99" s="58"/>
    </row>
    <row r="100" spans="1:27" s="6" customFormat="1" ht="15.75" hidden="1">
      <c r="A100" s="58" t="s">
        <v>52</v>
      </c>
      <c r="B100" s="58"/>
      <c r="C100" s="58"/>
      <c r="D100" s="58"/>
      <c r="E100" s="58"/>
      <c r="F100" s="58"/>
      <c r="G100" s="58"/>
      <c r="J100" s="8"/>
      <c r="K100" s="30"/>
      <c r="L100" s="37"/>
      <c r="M100" s="42"/>
      <c r="N100" s="42"/>
      <c r="O100" s="43"/>
      <c r="P100" s="44"/>
      <c r="Q100" s="44"/>
      <c r="R100" s="44"/>
      <c r="S100" s="44"/>
      <c r="T100" s="44"/>
      <c r="U100" s="44"/>
      <c r="V100" s="44"/>
      <c r="W100" s="44"/>
      <c r="X100" s="44"/>
      <c r="Y100" s="44"/>
      <c r="Z100" s="44"/>
      <c r="AA100" s="44"/>
    </row>
    <row r="101" spans="1:27" s="6" customFormat="1" ht="19.5">
      <c r="A101" s="59" t="s">
        <v>53</v>
      </c>
      <c r="B101" s="59"/>
      <c r="C101" s="59"/>
      <c r="D101" s="7"/>
      <c r="E101" s="60" t="s">
        <v>54</v>
      </c>
      <c r="F101" s="60"/>
      <c r="G101" s="60"/>
      <c r="J101" s="8"/>
      <c r="K101" s="30"/>
      <c r="L101" s="37"/>
      <c r="M101" s="42"/>
      <c r="N101" s="42"/>
      <c r="O101" s="43"/>
      <c r="P101" s="44"/>
      <c r="Q101" s="44"/>
      <c r="R101" s="44"/>
      <c r="S101" s="44"/>
      <c r="T101" s="44"/>
      <c r="U101" s="44"/>
      <c r="V101" s="44"/>
      <c r="W101" s="44"/>
      <c r="X101" s="44"/>
      <c r="Y101" s="44"/>
      <c r="Z101" s="44"/>
      <c r="AA101" s="44"/>
    </row>
  </sheetData>
  <sheetProtection/>
  <autoFilter ref="A4:AA95"/>
  <mergeCells count="23">
    <mergeCell ref="A1:L1"/>
    <mergeCell ref="A2:L2"/>
    <mergeCell ref="A3:A4"/>
    <mergeCell ref="B3:B4"/>
    <mergeCell ref="C3:C4"/>
    <mergeCell ref="D3:D4"/>
    <mergeCell ref="E3:E4"/>
    <mergeCell ref="P3:AA3"/>
    <mergeCell ref="A97:G97"/>
    <mergeCell ref="A98:G98"/>
    <mergeCell ref="L3:L4"/>
    <mergeCell ref="M3:M4"/>
    <mergeCell ref="N3:N4"/>
    <mergeCell ref="O3:O4"/>
    <mergeCell ref="A99:G99"/>
    <mergeCell ref="A100:G100"/>
    <mergeCell ref="A101:C101"/>
    <mergeCell ref="E101:G10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93"/>
  <sheetViews>
    <sheetView view="pageBreakPreview" zoomScaleSheetLayoutView="100" zoomScalePageLayoutView="0" workbookViewId="0" topLeftCell="A1">
      <pane xSplit="3" ySplit="4" topLeftCell="D83" activePane="bottomRight" state="frozen"/>
      <selection pane="topLeft" activeCell="A1" sqref="A1"/>
      <selection pane="topRight" activeCell="D1" sqref="D1"/>
      <selection pane="bottomLeft" activeCell="A5" sqref="A5"/>
      <selection pane="bottomRight" activeCell="C83" sqref="C83"/>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19" width="10.50390625" style="44" hidden="1" customWidth="1"/>
    <col min="20" max="20" width="11.625" style="44" bestFit="1" customWidth="1"/>
    <col min="21"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328</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T5</f>
        <v>125183</v>
      </c>
      <c r="H5" s="49">
        <f>SUM(P5:T5)</f>
        <v>349556</v>
      </c>
      <c r="I5" s="50">
        <f>F5-H5</f>
        <v>196284</v>
      </c>
      <c r="J5" s="52"/>
      <c r="K5" s="27"/>
      <c r="L5" s="47"/>
      <c r="M5" s="45" t="s">
        <v>46</v>
      </c>
      <c r="N5" s="31"/>
      <c r="O5" s="20"/>
      <c r="P5" s="11">
        <v>16338</v>
      </c>
      <c r="Q5" s="11">
        <v>84656</v>
      </c>
      <c r="R5" s="11"/>
      <c r="S5" s="11">
        <v>123379</v>
      </c>
      <c r="T5" s="11">
        <v>125183</v>
      </c>
      <c r="U5" s="11"/>
      <c r="V5" s="11"/>
      <c r="W5" s="11"/>
      <c r="X5" s="11"/>
      <c r="Y5" s="11"/>
      <c r="Z5" s="11"/>
      <c r="AA5" s="11"/>
    </row>
    <row r="6" spans="1:27" ht="145.5">
      <c r="A6" s="48">
        <v>2</v>
      </c>
      <c r="B6" s="47" t="s">
        <v>105</v>
      </c>
      <c r="C6" s="48" t="s">
        <v>74</v>
      </c>
      <c r="D6" s="2" t="s">
        <v>148</v>
      </c>
      <c r="E6" s="47" t="s">
        <v>149</v>
      </c>
      <c r="F6" s="49">
        <v>62844</v>
      </c>
      <c r="G6" s="49">
        <f aca="true" t="shared" si="0" ref="G6:G85">T6</f>
        <v>7411</v>
      </c>
      <c r="H6" s="49">
        <f aca="true" t="shared" si="1" ref="H6:H85">SUM(P6:T6)</f>
        <v>62844</v>
      </c>
      <c r="I6" s="50">
        <f aca="true" t="shared" si="2" ref="I6:I85">F6-H6</f>
        <v>0</v>
      </c>
      <c r="J6" s="52">
        <v>1120630</v>
      </c>
      <c r="K6" s="27"/>
      <c r="L6" s="47"/>
      <c r="M6" s="45" t="s">
        <v>44</v>
      </c>
      <c r="N6" s="31"/>
      <c r="O6" s="20"/>
      <c r="P6" s="11">
        <v>12240</v>
      </c>
      <c r="Q6" s="11">
        <v>22975</v>
      </c>
      <c r="R6" s="11"/>
      <c r="S6" s="11">
        <v>20218</v>
      </c>
      <c r="T6" s="11">
        <v>7411</v>
      </c>
      <c r="U6" s="11"/>
      <c r="V6" s="11"/>
      <c r="W6" s="11"/>
      <c r="X6" s="11"/>
      <c r="Y6" s="11"/>
      <c r="Z6" s="11"/>
      <c r="AA6" s="11"/>
    </row>
    <row r="7" spans="1:27" ht="64.5">
      <c r="A7" s="48">
        <v>3</v>
      </c>
      <c r="B7" s="47" t="s">
        <v>304</v>
      </c>
      <c r="C7" s="48" t="s">
        <v>74</v>
      </c>
      <c r="D7" s="2" t="s">
        <v>303</v>
      </c>
      <c r="E7" s="47" t="s">
        <v>302</v>
      </c>
      <c r="F7" s="49">
        <v>21978</v>
      </c>
      <c r="G7" s="49">
        <f t="shared" si="0"/>
        <v>21978</v>
      </c>
      <c r="H7" s="49">
        <f t="shared" si="1"/>
        <v>21978</v>
      </c>
      <c r="I7" s="50">
        <f t="shared" si="2"/>
        <v>0</v>
      </c>
      <c r="J7" s="52">
        <v>1120630</v>
      </c>
      <c r="K7" s="27"/>
      <c r="L7" s="47"/>
      <c r="M7" s="45" t="s">
        <v>44</v>
      </c>
      <c r="N7" s="31"/>
      <c r="O7" s="20"/>
      <c r="P7" s="11"/>
      <c r="Q7" s="11"/>
      <c r="R7" s="11"/>
      <c r="S7" s="11"/>
      <c r="T7" s="11">
        <v>21978</v>
      </c>
      <c r="U7" s="11"/>
      <c r="V7" s="11"/>
      <c r="W7" s="11"/>
      <c r="X7" s="11"/>
      <c r="Y7" s="11"/>
      <c r="Z7" s="11"/>
      <c r="AA7" s="11"/>
    </row>
    <row r="8" spans="1:27" ht="96.75">
      <c r="A8" s="48">
        <v>4</v>
      </c>
      <c r="B8" s="47" t="s">
        <v>335</v>
      </c>
      <c r="C8" s="48" t="s">
        <v>74</v>
      </c>
      <c r="D8" s="2" t="s">
        <v>334</v>
      </c>
      <c r="E8" s="47" t="s">
        <v>333</v>
      </c>
      <c r="F8" s="49">
        <v>93667</v>
      </c>
      <c r="G8" s="49">
        <f>T8</f>
        <v>27589</v>
      </c>
      <c r="H8" s="49">
        <f>SUM(P8:T8)</f>
        <v>27589</v>
      </c>
      <c r="I8" s="50">
        <f>F8-H8</f>
        <v>66078</v>
      </c>
      <c r="J8" s="52">
        <v>1120630</v>
      </c>
      <c r="K8" s="27"/>
      <c r="L8" s="47"/>
      <c r="M8" s="45" t="s">
        <v>44</v>
      </c>
      <c r="N8" s="31"/>
      <c r="O8" s="20"/>
      <c r="P8" s="11"/>
      <c r="Q8" s="11"/>
      <c r="R8" s="11"/>
      <c r="S8" s="11"/>
      <c r="T8" s="11">
        <f>56978-7411-21978</f>
        <v>27589</v>
      </c>
      <c r="U8" s="11"/>
      <c r="V8" s="11"/>
      <c r="W8" s="11"/>
      <c r="X8" s="11"/>
      <c r="Y8" s="11"/>
      <c r="Z8" s="11"/>
      <c r="AA8" s="11"/>
    </row>
    <row r="9" spans="1:27" ht="64.5">
      <c r="A9" s="48">
        <v>5</v>
      </c>
      <c r="B9" s="47" t="s">
        <v>367</v>
      </c>
      <c r="C9" s="48" t="s">
        <v>74</v>
      </c>
      <c r="D9" s="2" t="s">
        <v>368</v>
      </c>
      <c r="E9" s="47" t="s">
        <v>366</v>
      </c>
      <c r="F9" s="49">
        <v>9160</v>
      </c>
      <c r="G9" s="49">
        <f>T9</f>
        <v>0</v>
      </c>
      <c r="H9" s="49">
        <f>SUM(P9:T9)</f>
        <v>0</v>
      </c>
      <c r="I9" s="50">
        <f>F9-H9</f>
        <v>9160</v>
      </c>
      <c r="J9" s="52">
        <v>1120630</v>
      </c>
      <c r="K9" s="27"/>
      <c r="L9" s="47"/>
      <c r="M9" s="45" t="s">
        <v>44</v>
      </c>
      <c r="N9" s="31"/>
      <c r="O9" s="20"/>
      <c r="P9" s="11"/>
      <c r="Q9" s="11"/>
      <c r="R9" s="11"/>
      <c r="S9" s="11"/>
      <c r="T9" s="11"/>
      <c r="U9" s="11"/>
      <c r="V9" s="11"/>
      <c r="W9" s="11"/>
      <c r="X9" s="11"/>
      <c r="Y9" s="11"/>
      <c r="Z9" s="11"/>
      <c r="AA9" s="11"/>
    </row>
    <row r="10" spans="1:27" ht="243">
      <c r="A10" s="48">
        <v>6</v>
      </c>
      <c r="B10" s="47" t="s">
        <v>101</v>
      </c>
      <c r="C10" s="48" t="s">
        <v>98</v>
      </c>
      <c r="D10" s="2" t="s">
        <v>100</v>
      </c>
      <c r="E10" s="47" t="s">
        <v>99</v>
      </c>
      <c r="F10" s="49">
        <v>47743</v>
      </c>
      <c r="G10" s="49">
        <f t="shared" si="0"/>
        <v>19258</v>
      </c>
      <c r="H10" s="49">
        <f t="shared" si="1"/>
        <v>36086</v>
      </c>
      <c r="I10" s="50">
        <f t="shared" si="2"/>
        <v>11657</v>
      </c>
      <c r="J10" s="52"/>
      <c r="K10" s="27"/>
      <c r="L10" s="47"/>
      <c r="M10" s="45" t="s">
        <v>43</v>
      </c>
      <c r="N10" s="31"/>
      <c r="O10" s="20"/>
      <c r="P10" s="11"/>
      <c r="Q10" s="11"/>
      <c r="R10" s="11"/>
      <c r="S10" s="11">
        <v>16828</v>
      </c>
      <c r="T10" s="11">
        <v>19258</v>
      </c>
      <c r="U10" s="11"/>
      <c r="V10" s="11"/>
      <c r="W10" s="11"/>
      <c r="X10" s="11"/>
      <c r="Y10" s="11"/>
      <c r="Z10" s="11"/>
      <c r="AA10" s="11"/>
    </row>
    <row r="11" spans="1:27" ht="145.5">
      <c r="A11" s="48">
        <v>7</v>
      </c>
      <c r="B11" s="47" t="s">
        <v>365</v>
      </c>
      <c r="C11" s="48" t="s">
        <v>98</v>
      </c>
      <c r="D11" s="2" t="s">
        <v>364</v>
      </c>
      <c r="E11" s="47" t="s">
        <v>363</v>
      </c>
      <c r="F11" s="49">
        <v>600</v>
      </c>
      <c r="G11" s="49">
        <f>T11</f>
        <v>0</v>
      </c>
      <c r="H11" s="49">
        <f>SUM(P11:T11)</f>
        <v>0</v>
      </c>
      <c r="I11" s="50">
        <f>F11-H11</f>
        <v>600</v>
      </c>
      <c r="J11" s="52"/>
      <c r="K11" s="27"/>
      <c r="L11" s="47"/>
      <c r="M11" s="45" t="s">
        <v>46</v>
      </c>
      <c r="N11" s="31"/>
      <c r="O11" s="20"/>
      <c r="P11" s="11"/>
      <c r="Q11" s="11"/>
      <c r="R11" s="11"/>
      <c r="S11" s="11"/>
      <c r="T11" s="11"/>
      <c r="U11" s="11"/>
      <c r="V11" s="11"/>
      <c r="W11" s="11"/>
      <c r="X11" s="11"/>
      <c r="Y11" s="11"/>
      <c r="Z11" s="11"/>
      <c r="AA11" s="11"/>
    </row>
    <row r="12" spans="1:27" ht="113.25">
      <c r="A12" s="48">
        <v>8</v>
      </c>
      <c r="B12" s="47" t="s">
        <v>92</v>
      </c>
      <c r="C12" s="48" t="s">
        <v>89</v>
      </c>
      <c r="D12" s="2" t="s">
        <v>90</v>
      </c>
      <c r="E12" s="47" t="s">
        <v>91</v>
      </c>
      <c r="F12" s="49">
        <v>35407</v>
      </c>
      <c r="G12" s="49">
        <f t="shared" si="0"/>
        <v>0</v>
      </c>
      <c r="H12" s="49">
        <f t="shared" si="1"/>
        <v>35407</v>
      </c>
      <c r="I12" s="50">
        <f t="shared" si="2"/>
        <v>0</v>
      </c>
      <c r="J12" s="52">
        <v>1120731</v>
      </c>
      <c r="K12" s="27"/>
      <c r="L12" s="47"/>
      <c r="M12" s="45" t="s">
        <v>45</v>
      </c>
      <c r="N12" s="31"/>
      <c r="O12" s="20"/>
      <c r="P12" s="11"/>
      <c r="Q12" s="11">
        <v>30493</v>
      </c>
      <c r="R12" s="11"/>
      <c r="S12" s="11">
        <v>4914</v>
      </c>
      <c r="T12" s="11"/>
      <c r="U12" s="11"/>
      <c r="V12" s="11"/>
      <c r="W12" s="11"/>
      <c r="X12" s="11"/>
      <c r="Y12" s="11"/>
      <c r="Z12" s="11"/>
      <c r="AA12" s="11"/>
    </row>
    <row r="13" spans="1:27" ht="96.75">
      <c r="A13" s="48">
        <v>9</v>
      </c>
      <c r="B13" s="47" t="s">
        <v>214</v>
      </c>
      <c r="C13" s="48" t="s">
        <v>89</v>
      </c>
      <c r="D13" s="2" t="s">
        <v>212</v>
      </c>
      <c r="E13" s="47" t="s">
        <v>213</v>
      </c>
      <c r="F13" s="49">
        <v>224000</v>
      </c>
      <c r="G13" s="49">
        <f t="shared" si="0"/>
        <v>55010</v>
      </c>
      <c r="H13" s="49">
        <f t="shared" si="1"/>
        <v>111612</v>
      </c>
      <c r="I13" s="50">
        <f t="shared" si="2"/>
        <v>112388</v>
      </c>
      <c r="J13" s="52">
        <v>1120731</v>
      </c>
      <c r="K13" s="27"/>
      <c r="L13" s="47"/>
      <c r="M13" s="45" t="s">
        <v>45</v>
      </c>
      <c r="N13" s="31"/>
      <c r="O13" s="20"/>
      <c r="P13" s="11"/>
      <c r="Q13" s="11"/>
      <c r="R13" s="11"/>
      <c r="S13" s="11">
        <f>61516-4914</f>
        <v>56602</v>
      </c>
      <c r="T13" s="11">
        <v>55010</v>
      </c>
      <c r="U13" s="11"/>
      <c r="V13" s="11"/>
      <c r="W13" s="11"/>
      <c r="X13" s="11"/>
      <c r="Y13" s="11"/>
      <c r="Z13" s="11"/>
      <c r="AA13" s="11"/>
    </row>
    <row r="14" spans="1:27" ht="64.5">
      <c r="A14" s="48">
        <v>10</v>
      </c>
      <c r="B14" s="23"/>
      <c r="C14" s="48" t="s">
        <v>102</v>
      </c>
      <c r="D14" s="2" t="s">
        <v>215</v>
      </c>
      <c r="E14" s="23" t="s">
        <v>104</v>
      </c>
      <c r="F14" s="49">
        <v>8316</v>
      </c>
      <c r="G14" s="49">
        <f t="shared" si="0"/>
        <v>0</v>
      </c>
      <c r="H14" s="49">
        <f t="shared" si="1"/>
        <v>8316</v>
      </c>
      <c r="I14" s="50">
        <f t="shared" si="2"/>
        <v>0</v>
      </c>
      <c r="J14" s="52">
        <v>11207</v>
      </c>
      <c r="K14" s="27"/>
      <c r="L14" s="47"/>
      <c r="M14" s="45" t="s">
        <v>46</v>
      </c>
      <c r="N14" s="31"/>
      <c r="O14" s="20"/>
      <c r="P14" s="11"/>
      <c r="Q14" s="11">
        <v>3780</v>
      </c>
      <c r="R14" s="11">
        <v>2520</v>
      </c>
      <c r="S14" s="11">
        <v>2016</v>
      </c>
      <c r="T14" s="11"/>
      <c r="U14" s="11"/>
      <c r="V14" s="11"/>
      <c r="W14" s="11"/>
      <c r="X14" s="11"/>
      <c r="Y14" s="11"/>
      <c r="Z14" s="11"/>
      <c r="AA14" s="11"/>
    </row>
    <row r="15" spans="1:27" ht="48">
      <c r="A15" s="48">
        <v>11</v>
      </c>
      <c r="B15" s="23"/>
      <c r="C15" s="48" t="s">
        <v>102</v>
      </c>
      <c r="D15" s="2" t="s">
        <v>254</v>
      </c>
      <c r="E15" s="23" t="s">
        <v>253</v>
      </c>
      <c r="F15" s="49">
        <v>8064</v>
      </c>
      <c r="G15" s="49">
        <f t="shared" si="0"/>
        <v>3780</v>
      </c>
      <c r="H15" s="49">
        <f t="shared" si="1"/>
        <v>8064</v>
      </c>
      <c r="I15" s="50">
        <f t="shared" si="2"/>
        <v>0</v>
      </c>
      <c r="J15" s="52">
        <v>11207</v>
      </c>
      <c r="K15" s="27"/>
      <c r="L15" s="47"/>
      <c r="M15" s="45" t="s">
        <v>46</v>
      </c>
      <c r="N15" s="31"/>
      <c r="O15" s="20"/>
      <c r="P15" s="11"/>
      <c r="Q15" s="11"/>
      <c r="R15" s="11"/>
      <c r="S15" s="11">
        <f>6300-2016</f>
        <v>4284</v>
      </c>
      <c r="T15" s="11">
        <v>3780</v>
      </c>
      <c r="U15" s="11"/>
      <c r="V15" s="11"/>
      <c r="W15" s="11"/>
      <c r="X15" s="11"/>
      <c r="Y15" s="11"/>
      <c r="Z15" s="11"/>
      <c r="AA15" s="11"/>
    </row>
    <row r="16" spans="1:27" ht="64.5">
      <c r="A16" s="48">
        <v>12</v>
      </c>
      <c r="B16" s="23" t="s">
        <v>324</v>
      </c>
      <c r="C16" s="48" t="s">
        <v>102</v>
      </c>
      <c r="D16" s="2" t="s">
        <v>322</v>
      </c>
      <c r="E16" s="23" t="s">
        <v>323</v>
      </c>
      <c r="F16" s="49">
        <v>16380</v>
      </c>
      <c r="G16" s="49">
        <f t="shared" si="0"/>
        <v>0</v>
      </c>
      <c r="H16" s="49">
        <f t="shared" si="1"/>
        <v>0</v>
      </c>
      <c r="I16" s="50">
        <f t="shared" si="2"/>
        <v>16380</v>
      </c>
      <c r="J16" s="52">
        <v>11207</v>
      </c>
      <c r="K16" s="27"/>
      <c r="L16" s="47"/>
      <c r="M16" s="45" t="s">
        <v>46</v>
      </c>
      <c r="N16" s="31"/>
      <c r="O16" s="20"/>
      <c r="P16" s="11"/>
      <c r="Q16" s="11"/>
      <c r="R16" s="11"/>
      <c r="S16" s="11"/>
      <c r="T16" s="11"/>
      <c r="U16" s="11"/>
      <c r="V16" s="11"/>
      <c r="W16" s="11"/>
      <c r="X16" s="11"/>
      <c r="Y16" s="11"/>
      <c r="Z16" s="11"/>
      <c r="AA16" s="11"/>
    </row>
    <row r="17" spans="1:27" ht="129">
      <c r="A17" s="48">
        <v>13</v>
      </c>
      <c r="B17" s="23" t="s">
        <v>120</v>
      </c>
      <c r="C17" s="48" t="s">
        <v>117</v>
      </c>
      <c r="D17" s="2" t="s">
        <v>119</v>
      </c>
      <c r="E17" s="23" t="s">
        <v>118</v>
      </c>
      <c r="F17" s="49">
        <v>50000</v>
      </c>
      <c r="G17" s="49">
        <f t="shared" si="0"/>
        <v>14217</v>
      </c>
      <c r="H17" s="49">
        <f t="shared" si="1"/>
        <v>14217</v>
      </c>
      <c r="I17" s="50">
        <f t="shared" si="2"/>
        <v>35783</v>
      </c>
      <c r="J17" s="52"/>
      <c r="K17" s="27"/>
      <c r="L17" s="47"/>
      <c r="M17" s="45" t="s">
        <v>46</v>
      </c>
      <c r="N17" s="31"/>
      <c r="O17" s="20"/>
      <c r="P17" s="11"/>
      <c r="Q17" s="11"/>
      <c r="R17" s="11"/>
      <c r="S17" s="11"/>
      <c r="T17" s="11">
        <v>14217</v>
      </c>
      <c r="U17" s="11"/>
      <c r="V17" s="11"/>
      <c r="W17" s="11"/>
      <c r="X17" s="11"/>
      <c r="Y17" s="11"/>
      <c r="Z17" s="11"/>
      <c r="AA17" s="11"/>
    </row>
    <row r="18" spans="1:27" ht="129">
      <c r="A18" s="48">
        <v>14</v>
      </c>
      <c r="B18" s="23" t="s">
        <v>240</v>
      </c>
      <c r="C18" s="48" t="s">
        <v>237</v>
      </c>
      <c r="D18" s="2" t="s">
        <v>238</v>
      </c>
      <c r="E18" s="23" t="s">
        <v>239</v>
      </c>
      <c r="F18" s="49">
        <v>5000</v>
      </c>
      <c r="G18" s="49">
        <f t="shared" si="0"/>
        <v>0</v>
      </c>
      <c r="H18" s="49">
        <f t="shared" si="1"/>
        <v>0</v>
      </c>
      <c r="I18" s="50">
        <f t="shared" si="2"/>
        <v>5000</v>
      </c>
      <c r="J18" s="52">
        <v>1120731</v>
      </c>
      <c r="K18" s="27"/>
      <c r="L18" s="47"/>
      <c r="M18" s="45" t="s">
        <v>46</v>
      </c>
      <c r="N18" s="31"/>
      <c r="O18" s="20"/>
      <c r="P18" s="11"/>
      <c r="Q18" s="11"/>
      <c r="R18" s="11"/>
      <c r="S18" s="11"/>
      <c r="T18" s="11"/>
      <c r="U18" s="11"/>
      <c r="V18" s="11"/>
      <c r="W18" s="11"/>
      <c r="X18" s="11"/>
      <c r="Y18" s="11"/>
      <c r="Z18" s="11"/>
      <c r="AA18" s="11"/>
    </row>
    <row r="19" spans="1:27" ht="145.5">
      <c r="A19" s="48">
        <v>15</v>
      </c>
      <c r="B19" s="23" t="s">
        <v>96</v>
      </c>
      <c r="C19" s="48" t="s">
        <v>93</v>
      </c>
      <c r="D19" s="2" t="s">
        <v>94</v>
      </c>
      <c r="E19" s="23" t="s">
        <v>95</v>
      </c>
      <c r="F19" s="49">
        <v>31728</v>
      </c>
      <c r="G19" s="49">
        <f t="shared" si="0"/>
        <v>0</v>
      </c>
      <c r="H19" s="49">
        <f t="shared" si="1"/>
        <v>31313</v>
      </c>
      <c r="I19" s="50">
        <f t="shared" si="2"/>
        <v>415</v>
      </c>
      <c r="J19" s="52">
        <v>1120731</v>
      </c>
      <c r="K19" s="27"/>
      <c r="L19" s="47"/>
      <c r="M19" s="45" t="s">
        <v>44</v>
      </c>
      <c r="N19" s="31"/>
      <c r="O19" s="20"/>
      <c r="P19" s="11">
        <v>12254</v>
      </c>
      <c r="Q19" s="11">
        <v>18135</v>
      </c>
      <c r="R19" s="11">
        <v>924</v>
      </c>
      <c r="S19" s="11"/>
      <c r="T19" s="11"/>
      <c r="U19" s="11"/>
      <c r="V19" s="11"/>
      <c r="W19" s="11"/>
      <c r="X19" s="11"/>
      <c r="Y19" s="11"/>
      <c r="Z19" s="11"/>
      <c r="AA19" s="11"/>
    </row>
    <row r="20" spans="1:27" ht="162">
      <c r="A20" s="48">
        <v>16</v>
      </c>
      <c r="B20" s="47" t="s">
        <v>82</v>
      </c>
      <c r="C20" s="48" t="s">
        <v>79</v>
      </c>
      <c r="D20" s="2" t="s">
        <v>208</v>
      </c>
      <c r="E20" s="47" t="s">
        <v>80</v>
      </c>
      <c r="F20" s="49">
        <v>6833</v>
      </c>
      <c r="G20" s="49">
        <f t="shared" si="0"/>
        <v>0</v>
      </c>
      <c r="H20" s="49">
        <f t="shared" si="1"/>
        <v>6833</v>
      </c>
      <c r="I20" s="50">
        <f t="shared" si="2"/>
        <v>0</v>
      </c>
      <c r="J20" s="52">
        <v>1110731</v>
      </c>
      <c r="K20" s="27"/>
      <c r="L20" s="47"/>
      <c r="M20" s="45" t="s">
        <v>46</v>
      </c>
      <c r="N20" s="31"/>
      <c r="O20" s="20"/>
      <c r="P20" s="11"/>
      <c r="Q20" s="11">
        <v>6833</v>
      </c>
      <c r="R20" s="11"/>
      <c r="S20" s="11"/>
      <c r="T20" s="11"/>
      <c r="U20" s="11"/>
      <c r="V20" s="11"/>
      <c r="W20" s="11"/>
      <c r="X20" s="11"/>
      <c r="Y20" s="11"/>
      <c r="Z20" s="11"/>
      <c r="AA20" s="11"/>
    </row>
    <row r="21" spans="1:27" ht="145.5">
      <c r="A21" s="48">
        <v>17</v>
      </c>
      <c r="B21" s="47" t="s">
        <v>210</v>
      </c>
      <c r="C21" s="48" t="s">
        <v>79</v>
      </c>
      <c r="D21" s="2" t="s">
        <v>209</v>
      </c>
      <c r="E21" s="47" t="s">
        <v>211</v>
      </c>
      <c r="F21" s="49">
        <v>585000</v>
      </c>
      <c r="G21" s="49">
        <f t="shared" si="0"/>
        <v>56615</v>
      </c>
      <c r="H21" s="49">
        <f t="shared" si="1"/>
        <v>469123</v>
      </c>
      <c r="I21" s="50">
        <f t="shared" si="2"/>
        <v>115877</v>
      </c>
      <c r="J21" s="52">
        <v>1110731</v>
      </c>
      <c r="K21" s="27"/>
      <c r="L21" s="47"/>
      <c r="M21" s="45" t="s">
        <v>46</v>
      </c>
      <c r="N21" s="31"/>
      <c r="O21" s="20"/>
      <c r="P21" s="11"/>
      <c r="Q21" s="11">
        <f>306111-6833</f>
        <v>299278</v>
      </c>
      <c r="R21" s="11">
        <v>56615</v>
      </c>
      <c r="S21" s="11">
        <v>56615</v>
      </c>
      <c r="T21" s="11">
        <v>56615</v>
      </c>
      <c r="U21" s="11"/>
      <c r="V21" s="11"/>
      <c r="W21" s="11"/>
      <c r="X21" s="11"/>
      <c r="Y21" s="11"/>
      <c r="Z21" s="11"/>
      <c r="AA21" s="11"/>
    </row>
    <row r="22" spans="1:27" ht="258.75">
      <c r="A22" s="48">
        <v>18</v>
      </c>
      <c r="B22" s="47" t="s">
        <v>141</v>
      </c>
      <c r="C22" s="48" t="s">
        <v>138</v>
      </c>
      <c r="D22" s="2" t="s">
        <v>273</v>
      </c>
      <c r="E22" s="47" t="s">
        <v>139</v>
      </c>
      <c r="F22" s="49">
        <v>88145</v>
      </c>
      <c r="G22" s="49">
        <f t="shared" si="0"/>
        <v>0</v>
      </c>
      <c r="H22" s="49">
        <f t="shared" si="1"/>
        <v>88145</v>
      </c>
      <c r="I22" s="50">
        <f t="shared" si="2"/>
        <v>0</v>
      </c>
      <c r="J22" s="52"/>
      <c r="K22" s="27"/>
      <c r="L22" s="47"/>
      <c r="M22" s="45"/>
      <c r="N22" s="31"/>
      <c r="O22" s="20"/>
      <c r="P22" s="11">
        <v>2500</v>
      </c>
      <c r="Q22" s="11">
        <v>21480</v>
      </c>
      <c r="R22" s="11">
        <v>21189</v>
      </c>
      <c r="S22" s="11">
        <v>42976</v>
      </c>
      <c r="T22" s="11"/>
      <c r="U22" s="11"/>
      <c r="V22" s="11"/>
      <c r="W22" s="11"/>
      <c r="X22" s="11"/>
      <c r="Y22" s="11"/>
      <c r="Z22" s="11"/>
      <c r="AA22" s="11"/>
    </row>
    <row r="23" spans="1:27" ht="113.25">
      <c r="A23" s="48">
        <v>19</v>
      </c>
      <c r="B23" s="47" t="s">
        <v>276</v>
      </c>
      <c r="C23" s="48" t="s">
        <v>138</v>
      </c>
      <c r="D23" s="2" t="s">
        <v>274</v>
      </c>
      <c r="E23" s="47" t="s">
        <v>275</v>
      </c>
      <c r="F23" s="49">
        <v>139674</v>
      </c>
      <c r="G23" s="49">
        <f t="shared" si="0"/>
        <v>18605</v>
      </c>
      <c r="H23" s="49">
        <f t="shared" si="1"/>
        <v>19492</v>
      </c>
      <c r="I23" s="50">
        <f t="shared" si="2"/>
        <v>120182</v>
      </c>
      <c r="J23" s="52"/>
      <c r="K23" s="27"/>
      <c r="L23" s="47"/>
      <c r="M23" s="45" t="s">
        <v>46</v>
      </c>
      <c r="N23" s="31"/>
      <c r="O23" s="20"/>
      <c r="P23" s="11"/>
      <c r="Q23" s="11"/>
      <c r="R23" s="11"/>
      <c r="S23" s="11">
        <f>43863-42976</f>
        <v>887</v>
      </c>
      <c r="T23" s="11">
        <v>18605</v>
      </c>
      <c r="U23" s="11"/>
      <c r="V23" s="11"/>
      <c r="W23" s="11"/>
      <c r="X23" s="11"/>
      <c r="Y23" s="11"/>
      <c r="Z23" s="11"/>
      <c r="AA23" s="11"/>
    </row>
    <row r="24" spans="1:27" ht="162">
      <c r="A24" s="48">
        <v>20</v>
      </c>
      <c r="B24" s="47" t="s">
        <v>362</v>
      </c>
      <c r="C24" s="48" t="s">
        <v>359</v>
      </c>
      <c r="D24" s="2" t="s">
        <v>360</v>
      </c>
      <c r="E24" s="47" t="s">
        <v>361</v>
      </c>
      <c r="F24" s="49">
        <v>60000</v>
      </c>
      <c r="G24" s="49">
        <f>T24</f>
        <v>0</v>
      </c>
      <c r="H24" s="49">
        <f>SUM(P24:T24)</f>
        <v>0</v>
      </c>
      <c r="I24" s="50">
        <f>F24-H24</f>
        <v>60000</v>
      </c>
      <c r="J24" s="52">
        <v>1120731</v>
      </c>
      <c r="K24" s="27"/>
      <c r="L24" s="47"/>
      <c r="M24" s="45" t="s">
        <v>46</v>
      </c>
      <c r="N24" s="31"/>
      <c r="O24" s="20"/>
      <c r="P24" s="11"/>
      <c r="Q24" s="11"/>
      <c r="R24" s="11"/>
      <c r="S24" s="11"/>
      <c r="T24" s="11"/>
      <c r="U24" s="11"/>
      <c r="V24" s="11"/>
      <c r="W24" s="11"/>
      <c r="X24" s="11"/>
      <c r="Y24" s="11"/>
      <c r="Z24" s="11"/>
      <c r="AA24" s="11"/>
    </row>
    <row r="25" spans="1:27" ht="177.75">
      <c r="A25" s="48">
        <v>21</v>
      </c>
      <c r="B25" s="47" t="s">
        <v>137</v>
      </c>
      <c r="C25" s="48" t="s">
        <v>134</v>
      </c>
      <c r="D25" s="2" t="s">
        <v>235</v>
      </c>
      <c r="E25" s="47" t="s">
        <v>236</v>
      </c>
      <c r="F25" s="49">
        <f>5000+10000</f>
        <v>15000</v>
      </c>
      <c r="G25" s="49">
        <f t="shared" si="0"/>
        <v>1021</v>
      </c>
      <c r="H25" s="49">
        <f t="shared" si="1"/>
        <v>9785</v>
      </c>
      <c r="I25" s="50">
        <f t="shared" si="2"/>
        <v>5215</v>
      </c>
      <c r="J25" s="52">
        <v>1120731</v>
      </c>
      <c r="K25" s="27"/>
      <c r="L25" s="47"/>
      <c r="M25" s="45" t="s">
        <v>63</v>
      </c>
      <c r="N25" s="31"/>
      <c r="O25" s="20"/>
      <c r="P25" s="11"/>
      <c r="Q25" s="11"/>
      <c r="R25" s="11">
        <v>8764</v>
      </c>
      <c r="S25" s="11"/>
      <c r="T25" s="11">
        <v>1021</v>
      </c>
      <c r="U25" s="11"/>
      <c r="V25" s="11"/>
      <c r="W25" s="11"/>
      <c r="X25" s="11"/>
      <c r="Y25" s="11"/>
      <c r="Z25" s="11"/>
      <c r="AA25" s="11"/>
    </row>
    <row r="26" spans="1:27" ht="258.75">
      <c r="A26" s="48">
        <v>22</v>
      </c>
      <c r="B26" s="47" t="s">
        <v>130</v>
      </c>
      <c r="C26" s="48" t="s">
        <v>127</v>
      </c>
      <c r="D26" s="2" t="s">
        <v>129</v>
      </c>
      <c r="E26" s="47" t="s">
        <v>128</v>
      </c>
      <c r="F26" s="49">
        <v>30105</v>
      </c>
      <c r="G26" s="49">
        <f t="shared" si="0"/>
        <v>0</v>
      </c>
      <c r="H26" s="49">
        <f t="shared" si="1"/>
        <v>13509</v>
      </c>
      <c r="I26" s="50">
        <f t="shared" si="2"/>
        <v>16596</v>
      </c>
      <c r="J26" s="52"/>
      <c r="K26" s="27"/>
      <c r="L26" s="47"/>
      <c r="M26" s="45" t="s">
        <v>67</v>
      </c>
      <c r="N26" s="31"/>
      <c r="O26" s="20"/>
      <c r="P26" s="11"/>
      <c r="Q26" s="11">
        <v>13509</v>
      </c>
      <c r="R26" s="11"/>
      <c r="S26" s="11"/>
      <c r="T26" s="11"/>
      <c r="U26" s="11"/>
      <c r="V26" s="11"/>
      <c r="W26" s="11"/>
      <c r="X26" s="11"/>
      <c r="Y26" s="11"/>
      <c r="Z26" s="11"/>
      <c r="AA26" s="11"/>
    </row>
    <row r="27" spans="1:27" ht="113.25">
      <c r="A27" s="48">
        <v>23</v>
      </c>
      <c r="B27" s="47" t="s">
        <v>126</v>
      </c>
      <c r="C27" s="48" t="s">
        <v>123</v>
      </c>
      <c r="D27" s="2" t="s">
        <v>125</v>
      </c>
      <c r="E27" s="47" t="s">
        <v>124</v>
      </c>
      <c r="F27" s="49">
        <v>33540</v>
      </c>
      <c r="G27" s="49">
        <f t="shared" si="0"/>
        <v>0</v>
      </c>
      <c r="H27" s="49">
        <f t="shared" si="1"/>
        <v>0</v>
      </c>
      <c r="I27" s="50">
        <f t="shared" si="2"/>
        <v>33540</v>
      </c>
      <c r="J27" s="52"/>
      <c r="K27" s="27"/>
      <c r="L27" s="47"/>
      <c r="M27" s="45" t="s">
        <v>46</v>
      </c>
      <c r="N27" s="31"/>
      <c r="O27" s="20"/>
      <c r="P27" s="11"/>
      <c r="Q27" s="11"/>
      <c r="R27" s="11"/>
      <c r="S27" s="11"/>
      <c r="T27" s="11"/>
      <c r="U27" s="11"/>
      <c r="V27" s="11"/>
      <c r="W27" s="11"/>
      <c r="X27" s="11"/>
      <c r="Y27" s="11"/>
      <c r="Z27" s="11"/>
      <c r="AA27" s="11"/>
    </row>
    <row r="28" spans="1:27" ht="48">
      <c r="A28" s="48">
        <v>24</v>
      </c>
      <c r="B28" s="47"/>
      <c r="C28" s="48" t="s">
        <v>115</v>
      </c>
      <c r="D28" s="2" t="s">
        <v>121</v>
      </c>
      <c r="E28" s="47" t="s">
        <v>122</v>
      </c>
      <c r="F28" s="49">
        <v>1339</v>
      </c>
      <c r="G28" s="49">
        <f t="shared" si="0"/>
        <v>0</v>
      </c>
      <c r="H28" s="49">
        <f t="shared" si="1"/>
        <v>0</v>
      </c>
      <c r="I28" s="50">
        <f t="shared" si="2"/>
        <v>1339</v>
      </c>
      <c r="J28" s="52"/>
      <c r="K28" s="27"/>
      <c r="L28" s="47"/>
      <c r="M28" s="45" t="s">
        <v>116</v>
      </c>
      <c r="N28" s="31"/>
      <c r="O28" s="20"/>
      <c r="P28" s="11"/>
      <c r="Q28" s="11"/>
      <c r="R28" s="11"/>
      <c r="S28" s="11"/>
      <c r="T28" s="11"/>
      <c r="U28" s="11"/>
      <c r="V28" s="11"/>
      <c r="W28" s="11"/>
      <c r="X28" s="11"/>
      <c r="Y28" s="11"/>
      <c r="Z28" s="11"/>
      <c r="AA28" s="11"/>
    </row>
    <row r="29" spans="1:27" ht="258.75">
      <c r="A29" s="48">
        <v>25</v>
      </c>
      <c r="B29" s="47" t="s">
        <v>109</v>
      </c>
      <c r="C29" s="48" t="s">
        <v>106</v>
      </c>
      <c r="D29" s="2" t="s">
        <v>108</v>
      </c>
      <c r="E29" s="47" t="s">
        <v>107</v>
      </c>
      <c r="F29" s="49">
        <v>21419</v>
      </c>
      <c r="G29" s="49">
        <f t="shared" si="0"/>
        <v>249</v>
      </c>
      <c r="H29" s="49">
        <f t="shared" si="1"/>
        <v>21419</v>
      </c>
      <c r="I29" s="50">
        <f t="shared" si="2"/>
        <v>0</v>
      </c>
      <c r="J29" s="52"/>
      <c r="K29" s="27"/>
      <c r="L29" s="47"/>
      <c r="M29" s="45" t="s">
        <v>46</v>
      </c>
      <c r="N29" s="31"/>
      <c r="O29" s="20"/>
      <c r="P29" s="11"/>
      <c r="Q29" s="11">
        <v>3240</v>
      </c>
      <c r="R29" s="11">
        <v>7804</v>
      </c>
      <c r="S29" s="11">
        <v>10126</v>
      </c>
      <c r="T29" s="11">
        <v>249</v>
      </c>
      <c r="U29" s="11"/>
      <c r="V29" s="11"/>
      <c r="W29" s="11"/>
      <c r="X29" s="11"/>
      <c r="Y29" s="11"/>
      <c r="Z29" s="11"/>
      <c r="AA29" s="11"/>
    </row>
    <row r="30" spans="1:27" ht="64.5">
      <c r="A30" s="48">
        <v>26</v>
      </c>
      <c r="B30" s="47" t="s">
        <v>384</v>
      </c>
      <c r="C30" s="48" t="s">
        <v>106</v>
      </c>
      <c r="D30" s="2" t="s">
        <v>383</v>
      </c>
      <c r="E30" s="47" t="s">
        <v>382</v>
      </c>
      <c r="F30" s="49">
        <v>46514</v>
      </c>
      <c r="G30" s="49">
        <f>T30</f>
        <v>7609</v>
      </c>
      <c r="H30" s="49">
        <f>SUM(P30:T30)</f>
        <v>7609</v>
      </c>
      <c r="I30" s="50">
        <f>F30-H30</f>
        <v>38905</v>
      </c>
      <c r="J30" s="52"/>
      <c r="K30" s="27"/>
      <c r="L30" s="47"/>
      <c r="M30" s="45" t="s">
        <v>46</v>
      </c>
      <c r="N30" s="31"/>
      <c r="O30" s="20"/>
      <c r="P30" s="11"/>
      <c r="Q30" s="11"/>
      <c r="R30" s="11"/>
      <c r="S30" s="11"/>
      <c r="T30" s="11">
        <v>7609</v>
      </c>
      <c r="U30" s="11"/>
      <c r="V30" s="11"/>
      <c r="W30" s="11"/>
      <c r="X30" s="11"/>
      <c r="Y30" s="11"/>
      <c r="Z30" s="11"/>
      <c r="AA30" s="11"/>
    </row>
    <row r="31" spans="1:27" ht="194.25">
      <c r="A31" s="48">
        <v>27</v>
      </c>
      <c r="B31" s="47" t="s">
        <v>112</v>
      </c>
      <c r="C31" s="48" t="s">
        <v>106</v>
      </c>
      <c r="D31" s="2" t="s">
        <v>111</v>
      </c>
      <c r="E31" s="47" t="s">
        <v>294</v>
      </c>
      <c r="F31" s="49">
        <f>17600</f>
        <v>17600</v>
      </c>
      <c r="G31" s="49">
        <f t="shared" si="0"/>
        <v>2430</v>
      </c>
      <c r="H31" s="49">
        <f t="shared" si="1"/>
        <v>10500</v>
      </c>
      <c r="I31" s="50">
        <f t="shared" si="2"/>
        <v>7100</v>
      </c>
      <c r="J31" s="52"/>
      <c r="K31" s="27"/>
      <c r="L31" s="47"/>
      <c r="M31" s="45" t="s">
        <v>46</v>
      </c>
      <c r="N31" s="31"/>
      <c r="O31" s="20"/>
      <c r="P31" s="11"/>
      <c r="Q31" s="11">
        <v>2400</v>
      </c>
      <c r="R31" s="11">
        <v>1620</v>
      </c>
      <c r="S31" s="11">
        <v>4050</v>
      </c>
      <c r="T31" s="11">
        <v>2430</v>
      </c>
      <c r="U31" s="11"/>
      <c r="V31" s="11"/>
      <c r="W31" s="11"/>
      <c r="X31" s="11"/>
      <c r="Y31" s="11"/>
      <c r="Z31" s="11"/>
      <c r="AA31" s="11"/>
    </row>
    <row r="32" spans="1:27" ht="48">
      <c r="A32" s="48">
        <v>28</v>
      </c>
      <c r="B32" s="47"/>
      <c r="C32" s="48" t="s">
        <v>106</v>
      </c>
      <c r="D32" s="2" t="s">
        <v>114</v>
      </c>
      <c r="E32" s="47" t="s">
        <v>113</v>
      </c>
      <c r="F32" s="49">
        <v>8316</v>
      </c>
      <c r="G32" s="49">
        <f t="shared" si="0"/>
        <v>1134</v>
      </c>
      <c r="H32" s="49">
        <f t="shared" si="1"/>
        <v>4914</v>
      </c>
      <c r="I32" s="50">
        <f t="shared" si="2"/>
        <v>3402</v>
      </c>
      <c r="J32" s="52"/>
      <c r="K32" s="27"/>
      <c r="L32" s="47"/>
      <c r="M32" s="45" t="s">
        <v>46</v>
      </c>
      <c r="N32" s="31"/>
      <c r="O32" s="20"/>
      <c r="P32" s="11"/>
      <c r="Q32" s="11">
        <v>1134</v>
      </c>
      <c r="R32" s="11">
        <v>756</v>
      </c>
      <c r="S32" s="11">
        <v>1890</v>
      </c>
      <c r="T32" s="11">
        <v>1134</v>
      </c>
      <c r="U32" s="11"/>
      <c r="V32" s="11"/>
      <c r="W32" s="11"/>
      <c r="X32" s="11"/>
      <c r="Y32" s="11"/>
      <c r="Z32" s="11"/>
      <c r="AA32" s="11"/>
    </row>
    <row r="33" spans="1:27" ht="64.5">
      <c r="A33" s="48">
        <v>29</v>
      </c>
      <c r="B33" s="47" t="s">
        <v>298</v>
      </c>
      <c r="C33" s="48" t="s">
        <v>295</v>
      </c>
      <c r="D33" s="2" t="s">
        <v>297</v>
      </c>
      <c r="E33" s="47" t="s">
        <v>296</v>
      </c>
      <c r="F33" s="49">
        <v>390</v>
      </c>
      <c r="G33" s="49">
        <f t="shared" si="0"/>
        <v>390</v>
      </c>
      <c r="H33" s="49">
        <f t="shared" si="1"/>
        <v>390</v>
      </c>
      <c r="I33" s="50">
        <f t="shared" si="2"/>
        <v>0</v>
      </c>
      <c r="J33" s="52"/>
      <c r="K33" s="27"/>
      <c r="L33" s="47"/>
      <c r="M33" s="45" t="s">
        <v>46</v>
      </c>
      <c r="N33" s="31"/>
      <c r="O33" s="20"/>
      <c r="P33" s="11"/>
      <c r="Q33" s="11"/>
      <c r="R33" s="11"/>
      <c r="S33" s="11"/>
      <c r="T33" s="11">
        <v>390</v>
      </c>
      <c r="U33" s="11"/>
      <c r="V33" s="11"/>
      <c r="W33" s="11"/>
      <c r="X33" s="11"/>
      <c r="Y33" s="11"/>
      <c r="Z33" s="11"/>
      <c r="AA33" s="11"/>
    </row>
    <row r="34" spans="1:27" ht="81">
      <c r="A34" s="48">
        <v>30</v>
      </c>
      <c r="B34" s="47" t="s">
        <v>178</v>
      </c>
      <c r="C34" s="48" t="s">
        <v>175</v>
      </c>
      <c r="D34" s="2" t="s">
        <v>176</v>
      </c>
      <c r="E34" s="47" t="s">
        <v>177</v>
      </c>
      <c r="F34" s="49">
        <v>18522</v>
      </c>
      <c r="G34" s="49">
        <f t="shared" si="0"/>
        <v>18522</v>
      </c>
      <c r="H34" s="49">
        <f t="shared" si="1"/>
        <v>18522</v>
      </c>
      <c r="I34" s="50">
        <f t="shared" si="2"/>
        <v>0</v>
      </c>
      <c r="J34" s="52">
        <v>1120131</v>
      </c>
      <c r="K34" s="27"/>
      <c r="L34" s="47"/>
      <c r="M34" s="45" t="s">
        <v>46</v>
      </c>
      <c r="N34" s="31"/>
      <c r="O34" s="20"/>
      <c r="P34" s="11"/>
      <c r="Q34" s="11"/>
      <c r="R34" s="11"/>
      <c r="S34" s="11"/>
      <c r="T34" s="11">
        <v>18522</v>
      </c>
      <c r="U34" s="11"/>
      <c r="V34" s="11"/>
      <c r="W34" s="11"/>
      <c r="X34" s="11"/>
      <c r="Y34" s="11"/>
      <c r="Z34" s="11"/>
      <c r="AA34" s="11"/>
    </row>
    <row r="35" spans="1:27" ht="81">
      <c r="A35" s="48">
        <v>31</v>
      </c>
      <c r="B35" s="23" t="s">
        <v>262</v>
      </c>
      <c r="C35" s="48" t="s">
        <v>255</v>
      </c>
      <c r="D35" s="2" t="s">
        <v>256</v>
      </c>
      <c r="E35" s="23" t="s">
        <v>263</v>
      </c>
      <c r="F35" s="49">
        <v>481560</v>
      </c>
      <c r="G35" s="49">
        <f t="shared" si="0"/>
        <v>481560</v>
      </c>
      <c r="H35" s="49">
        <f t="shared" si="1"/>
        <v>481560</v>
      </c>
      <c r="I35" s="50">
        <f t="shared" si="2"/>
        <v>0</v>
      </c>
      <c r="J35" s="52"/>
      <c r="K35" s="27">
        <v>45075</v>
      </c>
      <c r="L35" s="47"/>
      <c r="M35" s="45" t="s">
        <v>116</v>
      </c>
      <c r="N35" s="31"/>
      <c r="O35" s="20"/>
      <c r="P35" s="11"/>
      <c r="Q35" s="11"/>
      <c r="R35" s="11"/>
      <c r="S35" s="11"/>
      <c r="T35" s="11">
        <v>481560</v>
      </c>
      <c r="U35" s="11"/>
      <c r="V35" s="11"/>
      <c r="W35" s="11"/>
      <c r="X35" s="11"/>
      <c r="Y35" s="11"/>
      <c r="Z35" s="11"/>
      <c r="AA35" s="11"/>
    </row>
    <row r="36" spans="1:27" ht="81">
      <c r="A36" s="48">
        <v>32</v>
      </c>
      <c r="B36" s="23" t="s">
        <v>358</v>
      </c>
      <c r="C36" s="48" t="s">
        <v>355</v>
      </c>
      <c r="D36" s="2" t="s">
        <v>357</v>
      </c>
      <c r="E36" s="23" t="s">
        <v>356</v>
      </c>
      <c r="F36" s="49">
        <v>6796</v>
      </c>
      <c r="G36" s="49">
        <f>T36</f>
        <v>6796</v>
      </c>
      <c r="H36" s="49">
        <f>SUM(P36:T36)</f>
        <v>6796</v>
      </c>
      <c r="I36" s="50">
        <f>F36-H36</f>
        <v>0</v>
      </c>
      <c r="J36" s="52"/>
      <c r="K36" s="27">
        <v>45075</v>
      </c>
      <c r="L36" s="47"/>
      <c r="M36" s="45" t="s">
        <v>116</v>
      </c>
      <c r="N36" s="31"/>
      <c r="O36" s="20"/>
      <c r="P36" s="11"/>
      <c r="Q36" s="11"/>
      <c r="R36" s="11"/>
      <c r="S36" s="11"/>
      <c r="T36" s="11">
        <v>6796</v>
      </c>
      <c r="U36" s="11"/>
      <c r="V36" s="11"/>
      <c r="W36" s="11"/>
      <c r="X36" s="11"/>
      <c r="Y36" s="11"/>
      <c r="Z36" s="11"/>
      <c r="AA36" s="11"/>
    </row>
    <row r="37" spans="1:27" ht="113.25">
      <c r="A37" s="48">
        <v>33</v>
      </c>
      <c r="B37" s="47" t="s">
        <v>201</v>
      </c>
      <c r="C37" s="48" t="s">
        <v>198</v>
      </c>
      <c r="D37" s="2" t="s">
        <v>199</v>
      </c>
      <c r="E37" s="47" t="s">
        <v>200</v>
      </c>
      <c r="F37" s="49">
        <v>4000</v>
      </c>
      <c r="G37" s="49">
        <f t="shared" si="0"/>
        <v>0</v>
      </c>
      <c r="H37" s="49">
        <f t="shared" si="1"/>
        <v>4000</v>
      </c>
      <c r="I37" s="50">
        <f t="shared" si="2"/>
        <v>0</v>
      </c>
      <c r="J37" s="52">
        <v>1120331</v>
      </c>
      <c r="K37" s="27">
        <v>45022</v>
      </c>
      <c r="L37" s="47"/>
      <c r="M37" s="45" t="s">
        <v>45</v>
      </c>
      <c r="N37" s="31"/>
      <c r="O37" s="20"/>
      <c r="P37" s="11"/>
      <c r="Q37" s="11"/>
      <c r="R37" s="11">
        <v>3994</v>
      </c>
      <c r="S37" s="11">
        <v>6</v>
      </c>
      <c r="T37" s="11"/>
      <c r="U37" s="11"/>
      <c r="V37" s="11"/>
      <c r="W37" s="11"/>
      <c r="X37" s="11"/>
      <c r="Y37" s="11"/>
      <c r="Z37" s="11"/>
      <c r="AA37" s="11"/>
    </row>
    <row r="38" spans="1:27" ht="129">
      <c r="A38" s="48">
        <v>34</v>
      </c>
      <c r="B38" s="47" t="s">
        <v>248</v>
      </c>
      <c r="C38" s="48" t="s">
        <v>245</v>
      </c>
      <c r="D38" s="2" t="s">
        <v>246</v>
      </c>
      <c r="E38" s="47" t="s">
        <v>247</v>
      </c>
      <c r="F38" s="49">
        <v>124719</v>
      </c>
      <c r="G38" s="49">
        <f t="shared" si="0"/>
        <v>0</v>
      </c>
      <c r="H38" s="49">
        <f t="shared" si="1"/>
        <v>0</v>
      </c>
      <c r="I38" s="50">
        <f t="shared" si="2"/>
        <v>124719</v>
      </c>
      <c r="J38" s="52"/>
      <c r="K38" s="27"/>
      <c r="L38" s="47"/>
      <c r="M38" s="45" t="s">
        <v>45</v>
      </c>
      <c r="N38" s="31"/>
      <c r="O38" s="20"/>
      <c r="P38" s="11"/>
      <c r="Q38" s="11"/>
      <c r="R38" s="11"/>
      <c r="S38" s="11"/>
      <c r="T38" s="11"/>
      <c r="U38" s="11"/>
      <c r="V38" s="11"/>
      <c r="W38" s="11"/>
      <c r="X38" s="11"/>
      <c r="Y38" s="11"/>
      <c r="Z38" s="11"/>
      <c r="AA38" s="11"/>
    </row>
    <row r="39" spans="1:27" ht="113.25">
      <c r="A39" s="48">
        <v>35</v>
      </c>
      <c r="B39" s="47" t="s">
        <v>289</v>
      </c>
      <c r="C39" s="48" t="s">
        <v>286</v>
      </c>
      <c r="D39" s="2" t="s">
        <v>288</v>
      </c>
      <c r="E39" s="47" t="s">
        <v>287</v>
      </c>
      <c r="F39" s="49">
        <v>20000</v>
      </c>
      <c r="G39" s="49">
        <f t="shared" si="0"/>
        <v>0</v>
      </c>
      <c r="H39" s="49">
        <f t="shared" si="1"/>
        <v>0</v>
      </c>
      <c r="I39" s="50">
        <f t="shared" si="2"/>
        <v>20000</v>
      </c>
      <c r="J39" s="52"/>
      <c r="K39" s="27"/>
      <c r="L39" s="47"/>
      <c r="M39" s="45" t="s">
        <v>116</v>
      </c>
      <c r="N39" s="31"/>
      <c r="O39" s="20"/>
      <c r="P39" s="11"/>
      <c r="Q39" s="11"/>
      <c r="R39" s="11"/>
      <c r="S39" s="11"/>
      <c r="T39" s="11"/>
      <c r="U39" s="11"/>
      <c r="V39" s="11"/>
      <c r="W39" s="11"/>
      <c r="X39" s="11"/>
      <c r="Y39" s="11"/>
      <c r="Z39" s="11"/>
      <c r="AA39" s="11"/>
    </row>
    <row r="40" spans="1:27" ht="162">
      <c r="A40" s="48">
        <v>36</v>
      </c>
      <c r="B40" s="47" t="s">
        <v>285</v>
      </c>
      <c r="C40" s="48" t="s">
        <v>282</v>
      </c>
      <c r="D40" s="2" t="s">
        <v>284</v>
      </c>
      <c r="E40" s="47" t="s">
        <v>283</v>
      </c>
      <c r="F40" s="49">
        <v>108073</v>
      </c>
      <c r="G40" s="49">
        <f t="shared" si="0"/>
        <v>27790</v>
      </c>
      <c r="H40" s="49">
        <f t="shared" si="1"/>
        <v>50949</v>
      </c>
      <c r="I40" s="50">
        <f t="shared" si="2"/>
        <v>57124</v>
      </c>
      <c r="J40" s="52"/>
      <c r="K40" s="27"/>
      <c r="L40" s="47"/>
      <c r="M40" s="45" t="s">
        <v>46</v>
      </c>
      <c r="N40" s="31"/>
      <c r="O40" s="20"/>
      <c r="P40" s="11"/>
      <c r="Q40" s="11"/>
      <c r="R40" s="11"/>
      <c r="S40" s="11">
        <v>23159</v>
      </c>
      <c r="T40" s="11">
        <v>27790</v>
      </c>
      <c r="U40" s="11"/>
      <c r="V40" s="11"/>
      <c r="W40" s="11"/>
      <c r="X40" s="11"/>
      <c r="Y40" s="11"/>
      <c r="Z40" s="11"/>
      <c r="AA40" s="11"/>
    </row>
    <row r="41" spans="1:27" ht="96.75">
      <c r="A41" s="48">
        <v>37</v>
      </c>
      <c r="B41" s="47" t="s">
        <v>261</v>
      </c>
      <c r="C41" s="48" t="s">
        <v>257</v>
      </c>
      <c r="D41" s="2" t="s">
        <v>260</v>
      </c>
      <c r="E41" s="47" t="s">
        <v>259</v>
      </c>
      <c r="F41" s="49">
        <v>45000</v>
      </c>
      <c r="G41" s="49">
        <f t="shared" si="0"/>
        <v>0</v>
      </c>
      <c r="H41" s="49">
        <f t="shared" si="1"/>
        <v>0</v>
      </c>
      <c r="I41" s="50">
        <f t="shared" si="2"/>
        <v>45000</v>
      </c>
      <c r="J41" s="52"/>
      <c r="K41" s="27"/>
      <c r="L41" s="47"/>
      <c r="M41" s="45" t="s">
        <v>258</v>
      </c>
      <c r="N41" s="31"/>
      <c r="O41" s="20"/>
      <c r="P41" s="11"/>
      <c r="Q41" s="11"/>
      <c r="R41" s="11"/>
      <c r="S41" s="11"/>
      <c r="T41" s="11"/>
      <c r="U41" s="11"/>
      <c r="V41" s="11"/>
      <c r="W41" s="11"/>
      <c r="X41" s="11"/>
      <c r="Y41" s="11"/>
      <c r="Z41" s="11"/>
      <c r="AA41" s="11"/>
    </row>
    <row r="42" spans="1:39" ht="81">
      <c r="A42" s="48">
        <v>38</v>
      </c>
      <c r="B42" s="47" t="s">
        <v>147</v>
      </c>
      <c r="C42" s="48" t="s">
        <v>144</v>
      </c>
      <c r="D42" s="2" t="s">
        <v>146</v>
      </c>
      <c r="E42" s="47" t="s">
        <v>145</v>
      </c>
      <c r="F42" s="49">
        <v>42000</v>
      </c>
      <c r="G42" s="49">
        <f t="shared" si="0"/>
        <v>0</v>
      </c>
      <c r="H42" s="49">
        <f t="shared" si="1"/>
        <v>42000</v>
      </c>
      <c r="I42" s="50">
        <f t="shared" si="2"/>
        <v>0</v>
      </c>
      <c r="J42" s="13"/>
      <c r="K42" s="27"/>
      <c r="L42" s="23"/>
      <c r="M42" s="45" t="s">
        <v>66</v>
      </c>
      <c r="N42" s="9"/>
      <c r="O42" s="20"/>
      <c r="P42" s="11"/>
      <c r="Q42" s="11"/>
      <c r="R42" s="11"/>
      <c r="S42" s="11">
        <v>42000</v>
      </c>
      <c r="T42" s="11"/>
      <c r="U42" s="11"/>
      <c r="V42" s="11"/>
      <c r="W42" s="11"/>
      <c r="X42" s="11"/>
      <c r="Y42" s="11"/>
      <c r="Z42" s="11"/>
      <c r="AA42" s="11"/>
      <c r="AB42" s="44"/>
      <c r="AC42" s="44"/>
      <c r="AD42" s="44"/>
      <c r="AE42" s="44"/>
      <c r="AF42" s="44"/>
      <c r="AG42" s="44"/>
      <c r="AH42" s="44"/>
      <c r="AI42" s="44"/>
      <c r="AJ42" s="44"/>
      <c r="AK42" s="44"/>
      <c r="AL42" s="44"/>
      <c r="AM42" s="44"/>
    </row>
    <row r="43" spans="1:39" ht="48">
      <c r="A43" s="48">
        <v>39</v>
      </c>
      <c r="B43" s="47" t="s">
        <v>227</v>
      </c>
      <c r="C43" s="48" t="s">
        <v>226</v>
      </c>
      <c r="D43" s="2" t="s">
        <v>229</v>
      </c>
      <c r="E43" s="47" t="s">
        <v>228</v>
      </c>
      <c r="F43" s="49">
        <f>SUM(AB43:AM43)</f>
        <v>10000</v>
      </c>
      <c r="G43" s="49">
        <f t="shared" si="0"/>
        <v>0</v>
      </c>
      <c r="H43" s="49">
        <f t="shared" si="1"/>
        <v>10000</v>
      </c>
      <c r="I43" s="50">
        <f t="shared" si="2"/>
        <v>0</v>
      </c>
      <c r="J43" s="13"/>
      <c r="K43" s="27"/>
      <c r="L43" s="23"/>
      <c r="M43" s="45"/>
      <c r="N43" s="9"/>
      <c r="O43" s="20"/>
      <c r="P43" s="11"/>
      <c r="Q43" s="11"/>
      <c r="R43" s="11"/>
      <c r="S43" s="11">
        <v>10000</v>
      </c>
      <c r="T43" s="11"/>
      <c r="U43" s="11"/>
      <c r="V43" s="11"/>
      <c r="W43" s="11"/>
      <c r="X43" s="11"/>
      <c r="Y43" s="11"/>
      <c r="Z43" s="11"/>
      <c r="AA43" s="11"/>
      <c r="AB43" s="44"/>
      <c r="AC43" s="44"/>
      <c r="AD43" s="44"/>
      <c r="AE43" s="44">
        <v>10000</v>
      </c>
      <c r="AF43" s="44"/>
      <c r="AG43" s="44"/>
      <c r="AH43" s="44"/>
      <c r="AI43" s="44"/>
      <c r="AJ43" s="44"/>
      <c r="AK43" s="44"/>
      <c r="AL43" s="44"/>
      <c r="AM43" s="44"/>
    </row>
    <row r="44" spans="1:39" ht="48">
      <c r="A44" s="48">
        <v>40</v>
      </c>
      <c r="B44" s="47" t="s">
        <v>71</v>
      </c>
      <c r="C44" s="48" t="s">
        <v>142</v>
      </c>
      <c r="D44" s="2" t="s">
        <v>143</v>
      </c>
      <c r="E44" s="47" t="s">
        <v>373</v>
      </c>
      <c r="F44" s="49">
        <f>SUM(AB44:AM44)</f>
        <v>1951411</v>
      </c>
      <c r="G44" s="49">
        <f t="shared" si="0"/>
        <v>261411</v>
      </c>
      <c r="H44" s="49">
        <f t="shared" si="1"/>
        <v>1568466</v>
      </c>
      <c r="I44" s="50">
        <f t="shared" si="2"/>
        <v>382945</v>
      </c>
      <c r="J44" s="13"/>
      <c r="K44" s="27"/>
      <c r="L44" s="23"/>
      <c r="M44" s="45" t="s">
        <v>47</v>
      </c>
      <c r="N44" s="9"/>
      <c r="O44" s="20"/>
      <c r="P44" s="11">
        <v>522822</v>
      </c>
      <c r="Q44" s="11">
        <v>261411</v>
      </c>
      <c r="R44" s="11">
        <v>261411</v>
      </c>
      <c r="S44" s="11">
        <v>261411</v>
      </c>
      <c r="T44" s="11">
        <v>261411</v>
      </c>
      <c r="U44" s="11"/>
      <c r="V44" s="11"/>
      <c r="W44" s="11"/>
      <c r="X44" s="11"/>
      <c r="Y44" s="11"/>
      <c r="Z44" s="11"/>
      <c r="AA44" s="11"/>
      <c r="AB44" s="44">
        <v>290000</v>
      </c>
      <c r="AC44" s="44">
        <v>290000</v>
      </c>
      <c r="AD44" s="44">
        <v>290000</v>
      </c>
      <c r="AE44" s="44">
        <v>290000</v>
      </c>
      <c r="AF44" s="44">
        <v>290000</v>
      </c>
      <c r="AG44" s="44">
        <v>240000</v>
      </c>
      <c r="AH44" s="44">
        <v>261411</v>
      </c>
      <c r="AI44" s="44"/>
      <c r="AJ44" s="44"/>
      <c r="AK44" s="44"/>
      <c r="AL44" s="44"/>
      <c r="AM44" s="44"/>
    </row>
    <row r="45" spans="1:39" ht="48">
      <c r="A45" s="48">
        <v>41</v>
      </c>
      <c r="B45" s="47" t="s">
        <v>326</v>
      </c>
      <c r="C45" s="48" t="s">
        <v>142</v>
      </c>
      <c r="D45" s="2" t="s">
        <v>327</v>
      </c>
      <c r="E45" s="47" t="s">
        <v>325</v>
      </c>
      <c r="F45" s="49">
        <v>412230</v>
      </c>
      <c r="G45" s="49">
        <f t="shared" si="0"/>
        <v>0</v>
      </c>
      <c r="H45" s="49">
        <f t="shared" si="1"/>
        <v>0</v>
      </c>
      <c r="I45" s="50">
        <f t="shared" si="2"/>
        <v>412230</v>
      </c>
      <c r="J45" s="13"/>
      <c r="K45" s="27"/>
      <c r="L45" s="23"/>
      <c r="M45" s="45" t="s">
        <v>66</v>
      </c>
      <c r="N45" s="9"/>
      <c r="O45" s="20"/>
      <c r="P45" s="11"/>
      <c r="Q45" s="11"/>
      <c r="R45" s="11"/>
      <c r="S45" s="11"/>
      <c r="T45" s="11"/>
      <c r="U45" s="11"/>
      <c r="V45" s="11"/>
      <c r="W45" s="11"/>
      <c r="X45" s="11"/>
      <c r="Y45" s="11"/>
      <c r="Z45" s="11"/>
      <c r="AA45" s="11"/>
      <c r="AB45" s="44"/>
      <c r="AC45" s="44"/>
      <c r="AD45" s="44"/>
      <c r="AE45" s="44"/>
      <c r="AF45" s="44"/>
      <c r="AG45" s="44"/>
      <c r="AH45" s="44"/>
      <c r="AI45" s="44"/>
      <c r="AJ45" s="44"/>
      <c r="AK45" s="44"/>
      <c r="AL45" s="44"/>
      <c r="AM45" s="44"/>
    </row>
    <row r="46" spans="1:39" ht="48">
      <c r="A46" s="48">
        <v>42</v>
      </c>
      <c r="B46" s="47" t="s">
        <v>163</v>
      </c>
      <c r="C46" s="48" t="s">
        <v>158</v>
      </c>
      <c r="D46" s="2" t="s">
        <v>160</v>
      </c>
      <c r="E46" s="47" t="s">
        <v>184</v>
      </c>
      <c r="F46" s="49">
        <f>SUM(AB46:AM46)</f>
        <v>166300</v>
      </c>
      <c r="G46" s="49">
        <f t="shared" si="0"/>
        <v>0</v>
      </c>
      <c r="H46" s="49">
        <f t="shared" si="1"/>
        <v>126700</v>
      </c>
      <c r="I46" s="50">
        <f t="shared" si="2"/>
        <v>39600</v>
      </c>
      <c r="J46" s="13"/>
      <c r="K46" s="27"/>
      <c r="L46" s="23"/>
      <c r="M46" s="45" t="s">
        <v>47</v>
      </c>
      <c r="N46" s="9"/>
      <c r="O46" s="20"/>
      <c r="P46" s="11"/>
      <c r="Q46" s="11"/>
      <c r="R46" s="11">
        <v>126700</v>
      </c>
      <c r="S46" s="11"/>
      <c r="T46" s="11"/>
      <c r="U46" s="11"/>
      <c r="V46" s="11"/>
      <c r="W46" s="11"/>
      <c r="X46" s="11"/>
      <c r="Y46" s="11"/>
      <c r="Z46" s="11"/>
      <c r="AA46" s="11"/>
      <c r="AB46" s="44"/>
      <c r="AC46" s="44">
        <v>130500</v>
      </c>
      <c r="AD46" s="44">
        <v>35800</v>
      </c>
      <c r="AE46" s="44"/>
      <c r="AF46" s="44"/>
      <c r="AG46" s="44"/>
      <c r="AH46" s="44"/>
      <c r="AI46" s="44"/>
      <c r="AJ46" s="44"/>
      <c r="AK46" s="44"/>
      <c r="AL46" s="44"/>
      <c r="AM46" s="44"/>
    </row>
    <row r="47" spans="1:39" ht="48">
      <c r="A47" s="48">
        <v>43</v>
      </c>
      <c r="B47" s="47" t="s">
        <v>163</v>
      </c>
      <c r="C47" s="48" t="s">
        <v>159</v>
      </c>
      <c r="D47" s="2" t="s">
        <v>161</v>
      </c>
      <c r="E47" s="47" t="s">
        <v>162</v>
      </c>
      <c r="F47" s="49">
        <f>SUM(AB47:AM47)</f>
        <v>97146</v>
      </c>
      <c r="G47" s="49">
        <f t="shared" si="0"/>
        <v>0</v>
      </c>
      <c r="H47" s="49">
        <f t="shared" si="1"/>
        <v>0</v>
      </c>
      <c r="I47" s="50">
        <f t="shared" si="2"/>
        <v>97146</v>
      </c>
      <c r="J47" s="13"/>
      <c r="K47" s="27"/>
      <c r="L47" s="23"/>
      <c r="M47" s="45" t="s">
        <v>47</v>
      </c>
      <c r="N47" s="9"/>
      <c r="O47" s="20"/>
      <c r="P47" s="11"/>
      <c r="Q47" s="11"/>
      <c r="R47" s="11"/>
      <c r="S47" s="11"/>
      <c r="T47" s="11"/>
      <c r="U47" s="11"/>
      <c r="V47" s="11"/>
      <c r="W47" s="11"/>
      <c r="X47" s="11"/>
      <c r="Y47" s="11"/>
      <c r="Z47" s="11"/>
      <c r="AA47" s="11"/>
      <c r="AB47" s="44"/>
      <c r="AC47" s="44">
        <v>97146</v>
      </c>
      <c r="AD47" s="44"/>
      <c r="AE47" s="44"/>
      <c r="AF47" s="44"/>
      <c r="AG47" s="44"/>
      <c r="AH47" s="44"/>
      <c r="AI47" s="44"/>
      <c r="AJ47" s="44"/>
      <c r="AK47" s="44"/>
      <c r="AL47" s="44"/>
      <c r="AM47" s="44"/>
    </row>
    <row r="48" spans="1:39" ht="81">
      <c r="A48" s="48">
        <v>44</v>
      </c>
      <c r="B48" s="47" t="s">
        <v>321</v>
      </c>
      <c r="C48" s="48" t="s">
        <v>318</v>
      </c>
      <c r="D48" s="2" t="s">
        <v>320</v>
      </c>
      <c r="E48" s="47" t="s">
        <v>319</v>
      </c>
      <c r="F48" s="49">
        <v>9000</v>
      </c>
      <c r="G48" s="49">
        <f t="shared" si="0"/>
        <v>0</v>
      </c>
      <c r="H48" s="49">
        <f t="shared" si="1"/>
        <v>9000</v>
      </c>
      <c r="I48" s="50">
        <f t="shared" si="2"/>
        <v>0</v>
      </c>
      <c r="J48" s="13"/>
      <c r="K48" s="27"/>
      <c r="L48" s="23"/>
      <c r="M48" s="45" t="s">
        <v>66</v>
      </c>
      <c r="N48" s="9"/>
      <c r="O48" s="20"/>
      <c r="P48" s="11"/>
      <c r="Q48" s="11"/>
      <c r="R48" s="11"/>
      <c r="S48" s="11">
        <v>9000</v>
      </c>
      <c r="T48" s="11"/>
      <c r="U48" s="11"/>
      <c r="V48" s="11"/>
      <c r="W48" s="11"/>
      <c r="X48" s="11"/>
      <c r="Y48" s="11"/>
      <c r="Z48" s="11"/>
      <c r="AA48" s="11"/>
      <c r="AB48" s="44"/>
      <c r="AC48" s="44"/>
      <c r="AD48" s="44"/>
      <c r="AE48" s="44"/>
      <c r="AF48" s="44"/>
      <c r="AG48" s="44"/>
      <c r="AH48" s="44"/>
      <c r="AI48" s="44"/>
      <c r="AJ48" s="44"/>
      <c r="AK48" s="44"/>
      <c r="AL48" s="44"/>
      <c r="AM48" s="44"/>
    </row>
    <row r="49" spans="1:39" ht="177.75">
      <c r="A49" s="48">
        <v>45</v>
      </c>
      <c r="B49" s="47" t="s">
        <v>225</v>
      </c>
      <c r="C49" s="48" t="s">
        <v>222</v>
      </c>
      <c r="D49" s="2" t="s">
        <v>223</v>
      </c>
      <c r="E49" s="47" t="s">
        <v>224</v>
      </c>
      <c r="F49" s="49">
        <v>61200</v>
      </c>
      <c r="G49" s="49">
        <f t="shared" si="0"/>
        <v>0</v>
      </c>
      <c r="H49" s="49">
        <f t="shared" si="1"/>
        <v>61200</v>
      </c>
      <c r="I49" s="50">
        <f t="shared" si="2"/>
        <v>0</v>
      </c>
      <c r="J49" s="13"/>
      <c r="K49" s="27">
        <v>44993</v>
      </c>
      <c r="L49" s="23"/>
      <c r="M49" s="45" t="s">
        <v>66</v>
      </c>
      <c r="N49" s="9"/>
      <c r="O49" s="20"/>
      <c r="P49" s="11"/>
      <c r="Q49" s="11"/>
      <c r="R49" s="11">
        <v>61200</v>
      </c>
      <c r="S49" s="11"/>
      <c r="T49" s="11"/>
      <c r="U49" s="11"/>
      <c r="V49" s="11"/>
      <c r="W49" s="11"/>
      <c r="X49" s="11"/>
      <c r="Y49" s="11"/>
      <c r="Z49" s="11"/>
      <c r="AA49" s="11"/>
      <c r="AB49" s="44"/>
      <c r="AC49" s="44"/>
      <c r="AD49" s="44"/>
      <c r="AE49" s="44"/>
      <c r="AF49" s="44"/>
      <c r="AG49" s="44"/>
      <c r="AH49" s="44"/>
      <c r="AI49" s="44"/>
      <c r="AJ49" s="44"/>
      <c r="AK49" s="44"/>
      <c r="AL49" s="44"/>
      <c r="AM49" s="44"/>
    </row>
    <row r="50" spans="1:39" ht="96.75">
      <c r="A50" s="48">
        <v>46</v>
      </c>
      <c r="B50" s="47" t="s">
        <v>332</v>
      </c>
      <c r="C50" s="48" t="s">
        <v>329</v>
      </c>
      <c r="D50" s="2" t="s">
        <v>331</v>
      </c>
      <c r="E50" s="47" t="s">
        <v>330</v>
      </c>
      <c r="F50" s="49">
        <v>55800</v>
      </c>
      <c r="G50" s="49">
        <f>T50</f>
        <v>0</v>
      </c>
      <c r="H50" s="49">
        <f>SUM(P50:T50)</f>
        <v>0</v>
      </c>
      <c r="I50" s="50">
        <f>F50-H50</f>
        <v>55800</v>
      </c>
      <c r="J50" s="13"/>
      <c r="K50" s="27"/>
      <c r="L50" s="23"/>
      <c r="M50" s="45" t="s">
        <v>66</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94.25">
      <c r="A51" s="48">
        <v>47</v>
      </c>
      <c r="B51" s="47" t="s">
        <v>78</v>
      </c>
      <c r="C51" s="48" t="s">
        <v>75</v>
      </c>
      <c r="D51" s="2" t="s">
        <v>76</v>
      </c>
      <c r="E51" s="47" t="s">
        <v>77</v>
      </c>
      <c r="F51" s="49">
        <v>30524</v>
      </c>
      <c r="G51" s="49">
        <f t="shared" si="0"/>
        <v>12818</v>
      </c>
      <c r="H51" s="49">
        <f t="shared" si="1"/>
        <v>30524</v>
      </c>
      <c r="I51" s="50">
        <f t="shared" si="2"/>
        <v>0</v>
      </c>
      <c r="J51" s="13">
        <v>1120731</v>
      </c>
      <c r="K51" s="27"/>
      <c r="L51" s="23"/>
      <c r="M51" s="45" t="s">
        <v>56</v>
      </c>
      <c r="N51" s="9"/>
      <c r="O51" s="20"/>
      <c r="P51" s="11"/>
      <c r="Q51" s="11">
        <v>17706</v>
      </c>
      <c r="R51" s="11"/>
      <c r="S51" s="11"/>
      <c r="T51" s="11">
        <v>12818</v>
      </c>
      <c r="U51" s="11"/>
      <c r="V51" s="11"/>
      <c r="W51" s="11"/>
      <c r="X51" s="11"/>
      <c r="Y51" s="11"/>
      <c r="Z51" s="11"/>
      <c r="AA51" s="11"/>
      <c r="AB51" s="44"/>
      <c r="AC51" s="44"/>
      <c r="AD51" s="44"/>
      <c r="AE51" s="44"/>
      <c r="AF51" s="44"/>
      <c r="AG51" s="44"/>
      <c r="AH51" s="44"/>
      <c r="AI51" s="44"/>
      <c r="AJ51" s="44"/>
      <c r="AK51" s="44"/>
      <c r="AL51" s="44"/>
      <c r="AM51" s="44"/>
    </row>
    <row r="52" spans="1:39" ht="48">
      <c r="A52" s="48">
        <v>48</v>
      </c>
      <c r="B52" s="47" t="s">
        <v>344</v>
      </c>
      <c r="C52" s="48" t="s">
        <v>381</v>
      </c>
      <c r="D52" s="2" t="s">
        <v>343</v>
      </c>
      <c r="E52" s="47" t="s">
        <v>342</v>
      </c>
      <c r="F52" s="49">
        <v>30000</v>
      </c>
      <c r="G52" s="49">
        <f>T52</f>
        <v>0</v>
      </c>
      <c r="H52" s="49">
        <f>SUM(P52:T52)</f>
        <v>0</v>
      </c>
      <c r="I52" s="50">
        <f>F52-H52</f>
        <v>30000</v>
      </c>
      <c r="J52" s="13"/>
      <c r="K52" s="27"/>
      <c r="L52" s="23"/>
      <c r="M52" s="45" t="s">
        <v>47</v>
      </c>
      <c r="N52" s="9"/>
      <c r="O52" s="20"/>
      <c r="P52" s="11"/>
      <c r="Q52" s="11"/>
      <c r="R52" s="11"/>
      <c r="S52" s="11"/>
      <c r="T52" s="11"/>
      <c r="U52" s="11"/>
      <c r="V52" s="11"/>
      <c r="W52" s="11"/>
      <c r="X52" s="11"/>
      <c r="Y52" s="11"/>
      <c r="Z52" s="11"/>
      <c r="AA52" s="11"/>
      <c r="AB52" s="44"/>
      <c r="AC52" s="44"/>
      <c r="AD52" s="44"/>
      <c r="AE52" s="44"/>
      <c r="AF52" s="44"/>
      <c r="AG52" s="44"/>
      <c r="AH52" s="44"/>
      <c r="AI52" s="44"/>
      <c r="AJ52" s="44"/>
      <c r="AK52" s="44"/>
      <c r="AL52" s="44"/>
      <c r="AM52" s="44"/>
    </row>
    <row r="53" spans="1:39" ht="48">
      <c r="A53" s="48">
        <v>49</v>
      </c>
      <c r="B53" s="47" t="s">
        <v>252</v>
      </c>
      <c r="C53" s="48" t="s">
        <v>249</v>
      </c>
      <c r="D53" s="2" t="s">
        <v>250</v>
      </c>
      <c r="E53" s="47" t="s">
        <v>251</v>
      </c>
      <c r="F53" s="49">
        <v>29600</v>
      </c>
      <c r="G53" s="49">
        <f t="shared" si="0"/>
        <v>0</v>
      </c>
      <c r="H53" s="49">
        <f t="shared" si="1"/>
        <v>29600</v>
      </c>
      <c r="I53" s="50">
        <f t="shared" si="2"/>
        <v>0</v>
      </c>
      <c r="J53" s="13"/>
      <c r="K53" s="27">
        <v>45068</v>
      </c>
      <c r="L53" s="23"/>
      <c r="M53" s="45" t="s">
        <v>43</v>
      </c>
      <c r="N53" s="9"/>
      <c r="O53" s="20"/>
      <c r="P53" s="11"/>
      <c r="Q53" s="11"/>
      <c r="R53" s="11"/>
      <c r="S53" s="11">
        <v>29600</v>
      </c>
      <c r="T53" s="11"/>
      <c r="U53" s="11"/>
      <c r="V53" s="11"/>
      <c r="W53" s="11"/>
      <c r="X53" s="11"/>
      <c r="Y53" s="11"/>
      <c r="Z53" s="11"/>
      <c r="AA53" s="11"/>
      <c r="AB53" s="44"/>
      <c r="AC53" s="44"/>
      <c r="AD53" s="44"/>
      <c r="AE53" s="44"/>
      <c r="AF53" s="44"/>
      <c r="AG53" s="44"/>
      <c r="AH53" s="44"/>
      <c r="AI53" s="44"/>
      <c r="AJ53" s="44"/>
      <c r="AK53" s="44"/>
      <c r="AL53" s="44"/>
      <c r="AM53" s="44"/>
    </row>
    <row r="54" spans="1:39" ht="48">
      <c r="A54" s="48">
        <v>50</v>
      </c>
      <c r="B54" s="47" t="s">
        <v>280</v>
      </c>
      <c r="C54" s="48" t="s">
        <v>277</v>
      </c>
      <c r="D54" s="2" t="s">
        <v>279</v>
      </c>
      <c r="E54" s="47" t="s">
        <v>278</v>
      </c>
      <c r="F54" s="49">
        <v>30000</v>
      </c>
      <c r="G54" s="49">
        <f t="shared" si="0"/>
        <v>0</v>
      </c>
      <c r="H54" s="49">
        <f t="shared" si="1"/>
        <v>30000</v>
      </c>
      <c r="I54" s="50">
        <f t="shared" si="2"/>
        <v>0</v>
      </c>
      <c r="J54" s="13"/>
      <c r="K54" s="27"/>
      <c r="L54" s="23"/>
      <c r="M54" s="45" t="s">
        <v>46</v>
      </c>
      <c r="N54" s="9"/>
      <c r="O54" s="20"/>
      <c r="P54" s="11"/>
      <c r="Q54" s="11"/>
      <c r="R54" s="11"/>
      <c r="S54" s="11">
        <v>30000</v>
      </c>
      <c r="T54" s="11"/>
      <c r="U54" s="11"/>
      <c r="V54" s="11"/>
      <c r="W54" s="11"/>
      <c r="X54" s="11"/>
      <c r="Y54" s="11"/>
      <c r="Z54" s="11"/>
      <c r="AA54" s="11"/>
      <c r="AB54" s="44"/>
      <c r="AC54" s="44"/>
      <c r="AD54" s="44"/>
      <c r="AE54" s="44"/>
      <c r="AF54" s="44"/>
      <c r="AG54" s="44"/>
      <c r="AH54" s="44"/>
      <c r="AI54" s="44"/>
      <c r="AJ54" s="44"/>
      <c r="AK54" s="44"/>
      <c r="AL54" s="44"/>
      <c r="AM54" s="44"/>
    </row>
    <row r="55" spans="1:39" ht="64.5">
      <c r="A55" s="48">
        <v>51</v>
      </c>
      <c r="B55" s="47" t="s">
        <v>376</v>
      </c>
      <c r="C55" s="48" t="s">
        <v>374</v>
      </c>
      <c r="D55" s="2" t="s">
        <v>377</v>
      </c>
      <c r="E55" s="47" t="s">
        <v>375</v>
      </c>
      <c r="F55" s="49">
        <v>53000</v>
      </c>
      <c r="G55" s="49">
        <f>T55</f>
        <v>0</v>
      </c>
      <c r="H55" s="49">
        <f>SUM(P55:T55)</f>
        <v>0</v>
      </c>
      <c r="I55" s="50">
        <f>F55-H55</f>
        <v>53000</v>
      </c>
      <c r="J55" s="13">
        <v>1120731</v>
      </c>
      <c r="K55" s="27"/>
      <c r="L55" s="23"/>
      <c r="M55" s="45" t="s">
        <v>43</v>
      </c>
      <c r="N55" s="9"/>
      <c r="O55" s="20"/>
      <c r="P55" s="11"/>
      <c r="Q55" s="11"/>
      <c r="R55" s="11"/>
      <c r="S55" s="11"/>
      <c r="T55" s="11"/>
      <c r="U55" s="11"/>
      <c r="V55" s="11"/>
      <c r="W55" s="11"/>
      <c r="X55" s="11"/>
      <c r="Y55" s="11"/>
      <c r="Z55" s="11"/>
      <c r="AA55" s="11"/>
      <c r="AB55" s="44"/>
      <c r="AC55" s="44"/>
      <c r="AD55" s="44"/>
      <c r="AE55" s="44"/>
      <c r="AF55" s="44"/>
      <c r="AG55" s="44"/>
      <c r="AH55" s="44"/>
      <c r="AI55" s="44"/>
      <c r="AJ55" s="44"/>
      <c r="AK55" s="44"/>
      <c r="AL55" s="44"/>
      <c r="AM55" s="44"/>
    </row>
    <row r="56" spans="1:39" ht="113.25">
      <c r="A56" s="48">
        <v>52</v>
      </c>
      <c r="B56" s="47" t="s">
        <v>372</v>
      </c>
      <c r="C56" s="48" t="s">
        <v>369</v>
      </c>
      <c r="D56" s="2" t="s">
        <v>371</v>
      </c>
      <c r="E56" s="47" t="s">
        <v>370</v>
      </c>
      <c r="F56" s="49">
        <v>18900</v>
      </c>
      <c r="G56" s="49">
        <f>T56</f>
        <v>0</v>
      </c>
      <c r="H56" s="49">
        <f>SUM(P56:T56)</f>
        <v>0</v>
      </c>
      <c r="I56" s="50">
        <f>F56-H56</f>
        <v>18900</v>
      </c>
      <c r="J56" s="13">
        <v>1121231</v>
      </c>
      <c r="K56" s="27"/>
      <c r="L56" s="23"/>
      <c r="M56" s="45" t="s">
        <v>43</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113.25">
      <c r="A57" s="48">
        <v>53</v>
      </c>
      <c r="B57" s="47" t="s">
        <v>339</v>
      </c>
      <c r="C57" s="48" t="s">
        <v>336</v>
      </c>
      <c r="D57" s="2" t="s">
        <v>338</v>
      </c>
      <c r="E57" s="47" t="s">
        <v>337</v>
      </c>
      <c r="F57" s="49">
        <v>72000</v>
      </c>
      <c r="G57" s="49">
        <f>T57</f>
        <v>29640</v>
      </c>
      <c r="H57" s="49">
        <f>SUM(P57:T57)</f>
        <v>29640</v>
      </c>
      <c r="I57" s="50">
        <f>F57-H57</f>
        <v>42360</v>
      </c>
      <c r="J57" s="13"/>
      <c r="K57" s="27"/>
      <c r="L57" s="23"/>
      <c r="M57" s="45" t="s">
        <v>43</v>
      </c>
      <c r="N57" s="9"/>
      <c r="O57" s="20"/>
      <c r="P57" s="11"/>
      <c r="Q57" s="11"/>
      <c r="R57" s="11"/>
      <c r="S57" s="11"/>
      <c r="T57" s="11">
        <v>29640</v>
      </c>
      <c r="U57" s="11"/>
      <c r="V57" s="11"/>
      <c r="W57" s="11"/>
      <c r="X57" s="11"/>
      <c r="Y57" s="11"/>
      <c r="Z57" s="11"/>
      <c r="AA57" s="11"/>
      <c r="AB57" s="44"/>
      <c r="AC57" s="44"/>
      <c r="AD57" s="44"/>
      <c r="AE57" s="44"/>
      <c r="AF57" s="44"/>
      <c r="AG57" s="44"/>
      <c r="AH57" s="44"/>
      <c r="AI57" s="44"/>
      <c r="AJ57" s="44"/>
      <c r="AK57" s="44"/>
      <c r="AL57" s="44"/>
      <c r="AM57" s="44"/>
    </row>
    <row r="58" spans="1:39" ht="64.5">
      <c r="A58" s="48">
        <v>54</v>
      </c>
      <c r="B58" s="47" t="s">
        <v>172</v>
      </c>
      <c r="C58" s="48" t="s">
        <v>171</v>
      </c>
      <c r="D58" s="2" t="s">
        <v>173</v>
      </c>
      <c r="E58" s="47" t="s">
        <v>174</v>
      </c>
      <c r="F58" s="49">
        <v>99430</v>
      </c>
      <c r="G58" s="49">
        <f t="shared" si="0"/>
        <v>0</v>
      </c>
      <c r="H58" s="49">
        <f t="shared" si="1"/>
        <v>99430</v>
      </c>
      <c r="I58" s="50">
        <f t="shared" si="2"/>
        <v>0</v>
      </c>
      <c r="J58" s="13"/>
      <c r="K58" s="27"/>
      <c r="L58" s="23"/>
      <c r="M58" s="45" t="s">
        <v>66</v>
      </c>
      <c r="N58" s="9"/>
      <c r="O58" s="20"/>
      <c r="P58" s="11"/>
      <c r="Q58" s="11">
        <v>99430</v>
      </c>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54" t="s">
        <v>60</v>
      </c>
      <c r="C59" s="48" t="s">
        <v>57</v>
      </c>
      <c r="D59" s="2" t="s">
        <v>58</v>
      </c>
      <c r="E59" s="47" t="s">
        <v>59</v>
      </c>
      <c r="F59" s="49">
        <v>4240</v>
      </c>
      <c r="G59" s="49">
        <f t="shared" si="0"/>
        <v>0</v>
      </c>
      <c r="H59" s="49">
        <f t="shared" si="1"/>
        <v>0</v>
      </c>
      <c r="I59" s="50">
        <f t="shared" si="2"/>
        <v>4240</v>
      </c>
      <c r="J59" s="13">
        <v>11012</v>
      </c>
      <c r="K59" s="27"/>
      <c r="L59" s="47"/>
      <c r="M59" s="45" t="s">
        <v>55</v>
      </c>
      <c r="N59" s="9"/>
      <c r="O59" s="20"/>
      <c r="P59" s="11"/>
      <c r="Q59" s="11"/>
      <c r="R59" s="11"/>
      <c r="S59" s="11"/>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64</v>
      </c>
      <c r="C60" s="48" t="s">
        <v>61</v>
      </c>
      <c r="D60" s="2" t="s">
        <v>62</v>
      </c>
      <c r="E60" s="47" t="s">
        <v>85</v>
      </c>
      <c r="F60" s="49">
        <v>86893</v>
      </c>
      <c r="G60" s="49">
        <f t="shared" si="0"/>
        <v>0</v>
      </c>
      <c r="H60" s="49">
        <f t="shared" si="1"/>
        <v>86893</v>
      </c>
      <c r="I60" s="50">
        <f t="shared" si="2"/>
        <v>0</v>
      </c>
      <c r="J60" s="13">
        <v>11112</v>
      </c>
      <c r="K60" s="27"/>
      <c r="L60" s="23"/>
      <c r="M60" s="45" t="s">
        <v>55</v>
      </c>
      <c r="N60" s="9"/>
      <c r="O60" s="20"/>
      <c r="P60" s="11">
        <v>86893</v>
      </c>
      <c r="Q60" s="11"/>
      <c r="R60" s="11"/>
      <c r="S60" s="11"/>
      <c r="T60" s="11"/>
      <c r="U60" s="11"/>
      <c r="V60" s="11"/>
      <c r="W60" s="11"/>
      <c r="X60" s="11"/>
      <c r="Y60" s="11"/>
      <c r="Z60" s="11"/>
      <c r="AA60" s="11"/>
      <c r="AB60" s="44"/>
      <c r="AC60" s="44"/>
      <c r="AD60" s="44"/>
      <c r="AE60" s="44"/>
      <c r="AF60" s="44"/>
      <c r="AG60" s="44"/>
      <c r="AH60" s="44"/>
      <c r="AI60" s="44"/>
      <c r="AJ60" s="44"/>
      <c r="AK60" s="44"/>
      <c r="AL60" s="44"/>
      <c r="AM60" s="44"/>
    </row>
    <row r="61" spans="1:39" ht="113.25">
      <c r="A61" s="48">
        <v>57</v>
      </c>
      <c r="B61" s="47" t="s">
        <v>131</v>
      </c>
      <c r="C61" s="48" t="s">
        <v>70</v>
      </c>
      <c r="D61" s="2" t="s">
        <v>133</v>
      </c>
      <c r="E61" s="47" t="s">
        <v>132</v>
      </c>
      <c r="F61" s="49">
        <v>674560</v>
      </c>
      <c r="G61" s="49">
        <f t="shared" si="0"/>
        <v>674560</v>
      </c>
      <c r="H61" s="49">
        <f t="shared" si="1"/>
        <v>674560</v>
      </c>
      <c r="I61" s="50">
        <f t="shared" si="2"/>
        <v>0</v>
      </c>
      <c r="J61" s="13"/>
      <c r="K61" s="27"/>
      <c r="L61" s="23"/>
      <c r="M61" s="45" t="s">
        <v>55</v>
      </c>
      <c r="N61" s="9"/>
      <c r="O61" s="20"/>
      <c r="P61" s="11"/>
      <c r="Q61" s="11"/>
      <c r="R61" s="11"/>
      <c r="S61" s="11"/>
      <c r="T61" s="11">
        <v>674560</v>
      </c>
      <c r="U61" s="11"/>
      <c r="V61" s="11"/>
      <c r="W61" s="11"/>
      <c r="X61" s="11"/>
      <c r="Y61" s="11"/>
      <c r="Z61" s="11"/>
      <c r="AA61" s="11"/>
      <c r="AB61" s="44"/>
      <c r="AC61" s="44"/>
      <c r="AD61" s="44"/>
      <c r="AE61" s="44"/>
      <c r="AF61" s="44"/>
      <c r="AG61" s="44"/>
      <c r="AH61" s="44"/>
      <c r="AI61" s="44"/>
      <c r="AJ61" s="44"/>
      <c r="AK61" s="44"/>
      <c r="AL61" s="44"/>
      <c r="AM61" s="44"/>
    </row>
    <row r="62" spans="1:39" ht="113.25">
      <c r="A62" s="48">
        <v>58</v>
      </c>
      <c r="B62" s="47" t="s">
        <v>72</v>
      </c>
      <c r="C62" s="48" t="s">
        <v>70</v>
      </c>
      <c r="D62" s="2" t="s">
        <v>155</v>
      </c>
      <c r="E62" s="47" t="s">
        <v>156</v>
      </c>
      <c r="F62" s="49">
        <v>1540</v>
      </c>
      <c r="G62" s="49">
        <f t="shared" si="0"/>
        <v>0</v>
      </c>
      <c r="H62" s="49">
        <f t="shared" si="1"/>
        <v>1540</v>
      </c>
      <c r="I62" s="50">
        <f t="shared" si="2"/>
        <v>0</v>
      </c>
      <c r="J62" s="13"/>
      <c r="K62" s="27"/>
      <c r="L62" s="23"/>
      <c r="M62" s="45" t="s">
        <v>55</v>
      </c>
      <c r="N62" s="9"/>
      <c r="O62" s="20"/>
      <c r="P62" s="11">
        <v>1540</v>
      </c>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94.25">
      <c r="A63" s="48">
        <v>59</v>
      </c>
      <c r="B63" s="47" t="s">
        <v>154</v>
      </c>
      <c r="C63" s="48" t="s">
        <v>69</v>
      </c>
      <c r="D63" s="2" t="s">
        <v>152</v>
      </c>
      <c r="E63" s="47" t="s">
        <v>153</v>
      </c>
      <c r="F63" s="49">
        <v>500217</v>
      </c>
      <c r="G63" s="49">
        <f t="shared" si="0"/>
        <v>0</v>
      </c>
      <c r="H63" s="49">
        <f t="shared" si="1"/>
        <v>500217</v>
      </c>
      <c r="I63" s="50">
        <f t="shared" si="2"/>
        <v>0</v>
      </c>
      <c r="J63" s="13"/>
      <c r="K63" s="27"/>
      <c r="L63" s="23"/>
      <c r="M63" s="45" t="s">
        <v>55</v>
      </c>
      <c r="N63" s="9"/>
      <c r="O63" s="20"/>
      <c r="P63" s="11"/>
      <c r="Q63" s="11">
        <v>272154</v>
      </c>
      <c r="R63" s="11">
        <v>228063</v>
      </c>
      <c r="S63" s="11"/>
      <c r="T63" s="11"/>
      <c r="U63" s="11"/>
      <c r="V63" s="11"/>
      <c r="W63" s="11"/>
      <c r="X63" s="11"/>
      <c r="Y63" s="11"/>
      <c r="Z63" s="11"/>
      <c r="AA63" s="11"/>
      <c r="AB63" s="44"/>
      <c r="AC63" s="44"/>
      <c r="AD63" s="44"/>
      <c r="AE63" s="44"/>
      <c r="AF63" s="44"/>
      <c r="AG63" s="44"/>
      <c r="AH63" s="44"/>
      <c r="AI63" s="44"/>
      <c r="AJ63" s="44"/>
      <c r="AK63" s="44"/>
      <c r="AL63" s="44"/>
      <c r="AM63" s="44"/>
    </row>
    <row r="64" spans="1:39" ht="113.25">
      <c r="A64" s="48">
        <v>60</v>
      </c>
      <c r="B64" s="47" t="s">
        <v>88</v>
      </c>
      <c r="C64" s="48" t="s">
        <v>65</v>
      </c>
      <c r="D64" s="2" t="s">
        <v>86</v>
      </c>
      <c r="E64" s="47" t="s">
        <v>87</v>
      </c>
      <c r="F64" s="49">
        <v>51806</v>
      </c>
      <c r="G64" s="49">
        <f t="shared" si="0"/>
        <v>0</v>
      </c>
      <c r="H64" s="49">
        <f t="shared" si="1"/>
        <v>51806</v>
      </c>
      <c r="I64" s="50">
        <f t="shared" si="2"/>
        <v>0</v>
      </c>
      <c r="J64" s="13">
        <v>1111231</v>
      </c>
      <c r="K64" s="27">
        <v>45040</v>
      </c>
      <c r="L64" s="23"/>
      <c r="M64" s="45" t="s">
        <v>55</v>
      </c>
      <c r="N64" s="9"/>
      <c r="O64" s="20"/>
      <c r="P64" s="11"/>
      <c r="Q64" s="11">
        <v>42671</v>
      </c>
      <c r="R64" s="11"/>
      <c r="S64" s="11">
        <v>9135</v>
      </c>
      <c r="T64" s="11"/>
      <c r="U64" s="11"/>
      <c r="V64" s="11"/>
      <c r="W64" s="11"/>
      <c r="X64" s="11"/>
      <c r="Y64" s="11"/>
      <c r="Z64" s="11"/>
      <c r="AA64" s="11"/>
      <c r="AB64" s="44"/>
      <c r="AC64" s="44"/>
      <c r="AD64" s="44"/>
      <c r="AE64" s="44"/>
      <c r="AF64" s="44"/>
      <c r="AG64" s="44"/>
      <c r="AH64" s="44"/>
      <c r="AI64" s="44"/>
      <c r="AJ64" s="44"/>
      <c r="AK64" s="44"/>
      <c r="AL64" s="44"/>
      <c r="AM64" s="44"/>
    </row>
    <row r="65" spans="1:39" ht="64.5">
      <c r="A65" s="48">
        <v>61</v>
      </c>
      <c r="B65" s="47" t="s">
        <v>193</v>
      </c>
      <c r="C65" s="48" t="s">
        <v>190</v>
      </c>
      <c r="D65" s="2" t="s">
        <v>191</v>
      </c>
      <c r="E65" s="47" t="s">
        <v>192</v>
      </c>
      <c r="F65" s="49">
        <v>620000</v>
      </c>
      <c r="G65" s="49">
        <f t="shared" si="0"/>
        <v>42425</v>
      </c>
      <c r="H65" s="49">
        <f t="shared" si="1"/>
        <v>143173</v>
      </c>
      <c r="I65" s="50">
        <f t="shared" si="2"/>
        <v>476827</v>
      </c>
      <c r="J65" s="13"/>
      <c r="K65" s="27"/>
      <c r="L65" s="23"/>
      <c r="M65" s="45" t="s">
        <v>55</v>
      </c>
      <c r="N65" s="9"/>
      <c r="O65" s="20"/>
      <c r="P65" s="11"/>
      <c r="Q65" s="11"/>
      <c r="R65" s="11">
        <v>64432</v>
      </c>
      <c r="S65" s="11">
        <v>36316</v>
      </c>
      <c r="T65" s="11">
        <v>42425</v>
      </c>
      <c r="U65" s="11"/>
      <c r="V65" s="11"/>
      <c r="W65" s="11"/>
      <c r="X65" s="11"/>
      <c r="Y65" s="11"/>
      <c r="Z65" s="11"/>
      <c r="AA65" s="11"/>
      <c r="AB65" s="44"/>
      <c r="AC65" s="44"/>
      <c r="AD65" s="44"/>
      <c r="AE65" s="44"/>
      <c r="AF65" s="44"/>
      <c r="AG65" s="44"/>
      <c r="AH65" s="44"/>
      <c r="AI65" s="44"/>
      <c r="AJ65" s="44"/>
      <c r="AK65" s="44"/>
      <c r="AL65" s="44"/>
      <c r="AM65" s="44"/>
    </row>
    <row r="66" spans="1:39" ht="113.25">
      <c r="A66" s="48">
        <v>62</v>
      </c>
      <c r="B66" s="47" t="s">
        <v>197</v>
      </c>
      <c r="C66" s="48" t="s">
        <v>190</v>
      </c>
      <c r="D66" s="2" t="s">
        <v>195</v>
      </c>
      <c r="E66" s="47" t="s">
        <v>192</v>
      </c>
      <c r="F66" s="49">
        <v>728000</v>
      </c>
      <c r="G66" s="49">
        <f t="shared" si="0"/>
        <v>126068</v>
      </c>
      <c r="H66" s="49">
        <f t="shared" si="1"/>
        <v>518356</v>
      </c>
      <c r="I66" s="50">
        <f t="shared" si="2"/>
        <v>209644</v>
      </c>
      <c r="J66" s="13"/>
      <c r="K66" s="27"/>
      <c r="L66" s="23"/>
      <c r="M66" s="45" t="s">
        <v>55</v>
      </c>
      <c r="N66" s="9"/>
      <c r="O66" s="20"/>
      <c r="P66" s="11"/>
      <c r="Q66" s="11">
        <v>140152</v>
      </c>
      <c r="R66" s="11">
        <v>126068</v>
      </c>
      <c r="S66" s="11">
        <v>126068</v>
      </c>
      <c r="T66" s="11">
        <v>126068</v>
      </c>
      <c r="U66" s="11"/>
      <c r="V66" s="11"/>
      <c r="W66" s="11"/>
      <c r="X66" s="11"/>
      <c r="Y66" s="11"/>
      <c r="Z66" s="11"/>
      <c r="AA66" s="11"/>
      <c r="AB66" s="44"/>
      <c r="AC66" s="44"/>
      <c r="AD66" s="44"/>
      <c r="AE66" s="44"/>
      <c r="AF66" s="44"/>
      <c r="AG66" s="44"/>
      <c r="AH66" s="44"/>
      <c r="AI66" s="44"/>
      <c r="AJ66" s="44"/>
      <c r="AK66" s="44"/>
      <c r="AL66" s="44"/>
      <c r="AM66" s="44"/>
    </row>
    <row r="67" spans="1:39" ht="96.75">
      <c r="A67" s="48">
        <v>63</v>
      </c>
      <c r="B67" s="47" t="s">
        <v>183</v>
      </c>
      <c r="C67" s="48" t="s">
        <v>180</v>
      </c>
      <c r="D67" s="2" t="s">
        <v>181</v>
      </c>
      <c r="E67" s="47" t="s">
        <v>182</v>
      </c>
      <c r="F67" s="49">
        <v>147560</v>
      </c>
      <c r="G67" s="49">
        <f t="shared" si="0"/>
        <v>147330</v>
      </c>
      <c r="H67" s="49">
        <f t="shared" si="1"/>
        <v>147330</v>
      </c>
      <c r="I67" s="50">
        <f t="shared" si="2"/>
        <v>230</v>
      </c>
      <c r="J67" s="13"/>
      <c r="K67" s="27"/>
      <c r="L67" s="23"/>
      <c r="M67" s="45" t="s">
        <v>55</v>
      </c>
      <c r="N67" s="9"/>
      <c r="O67" s="20"/>
      <c r="P67" s="11"/>
      <c r="Q67" s="11"/>
      <c r="R67" s="11"/>
      <c r="S67" s="11"/>
      <c r="T67" s="11">
        <v>147330</v>
      </c>
      <c r="U67" s="11"/>
      <c r="V67" s="11"/>
      <c r="W67" s="11"/>
      <c r="X67" s="11"/>
      <c r="Y67" s="11"/>
      <c r="Z67" s="11"/>
      <c r="AA67" s="11"/>
      <c r="AB67" s="44"/>
      <c r="AC67" s="44"/>
      <c r="AD67" s="44"/>
      <c r="AE67" s="44"/>
      <c r="AF67" s="44"/>
      <c r="AG67" s="44"/>
      <c r="AH67" s="44"/>
      <c r="AI67" s="44"/>
      <c r="AJ67" s="44"/>
      <c r="AK67" s="44"/>
      <c r="AL67" s="44"/>
      <c r="AM67" s="44"/>
    </row>
    <row r="68" spans="1:39" ht="64.5">
      <c r="A68" s="48">
        <v>64</v>
      </c>
      <c r="B68" s="47" t="s">
        <v>265</v>
      </c>
      <c r="C68" s="48" t="s">
        <v>180</v>
      </c>
      <c r="D68" s="2" t="s">
        <v>266</v>
      </c>
      <c r="E68" s="47" t="s">
        <v>264</v>
      </c>
      <c r="F68" s="49">
        <v>1001300</v>
      </c>
      <c r="G68" s="49">
        <f t="shared" si="0"/>
        <v>365470</v>
      </c>
      <c r="H68" s="49">
        <f t="shared" si="1"/>
        <v>365470</v>
      </c>
      <c r="I68" s="50">
        <f t="shared" si="2"/>
        <v>635830</v>
      </c>
      <c r="J68" s="13"/>
      <c r="K68" s="27"/>
      <c r="L68" s="23"/>
      <c r="M68" s="45" t="s">
        <v>55</v>
      </c>
      <c r="N68" s="9"/>
      <c r="O68" s="20"/>
      <c r="P68" s="11"/>
      <c r="Q68" s="11"/>
      <c r="R68" s="11"/>
      <c r="S68" s="11"/>
      <c r="T68" s="11">
        <v>365470</v>
      </c>
      <c r="U68" s="11"/>
      <c r="V68" s="11"/>
      <c r="W68" s="11"/>
      <c r="X68" s="11"/>
      <c r="Y68" s="11"/>
      <c r="Z68" s="11"/>
      <c r="AA68" s="11"/>
      <c r="AB68" s="44"/>
      <c r="AC68" s="44"/>
      <c r="AD68" s="44"/>
      <c r="AE68" s="44"/>
      <c r="AF68" s="44"/>
      <c r="AG68" s="44"/>
      <c r="AH68" s="44"/>
      <c r="AI68" s="44"/>
      <c r="AJ68" s="44"/>
      <c r="AK68" s="44"/>
      <c r="AL68" s="44"/>
      <c r="AM68" s="44"/>
    </row>
    <row r="69" spans="1:39" ht="64.5">
      <c r="A69" s="48">
        <v>65</v>
      </c>
      <c r="B69" s="47" t="s">
        <v>312</v>
      </c>
      <c r="C69" s="48" t="s">
        <v>180</v>
      </c>
      <c r="D69" s="2" t="s">
        <v>341</v>
      </c>
      <c r="E69" s="47" t="s">
        <v>340</v>
      </c>
      <c r="F69" s="49">
        <v>2358000</v>
      </c>
      <c r="G69" s="49">
        <f>T69</f>
        <v>2358000</v>
      </c>
      <c r="H69" s="49">
        <f>SUM(P69:T69)</f>
        <v>2358000</v>
      </c>
      <c r="I69" s="50">
        <f>F69-H69</f>
        <v>0</v>
      </c>
      <c r="J69" s="13"/>
      <c r="K69" s="27"/>
      <c r="L69" s="23"/>
      <c r="M69" s="45" t="s">
        <v>269</v>
      </c>
      <c r="N69" s="9"/>
      <c r="O69" s="20"/>
      <c r="P69" s="11"/>
      <c r="Q69" s="11"/>
      <c r="R69" s="11"/>
      <c r="S69" s="11"/>
      <c r="T69" s="11">
        <v>2358000</v>
      </c>
      <c r="U69" s="11"/>
      <c r="V69" s="11"/>
      <c r="W69" s="11"/>
      <c r="X69" s="11"/>
      <c r="Y69" s="11"/>
      <c r="Z69" s="11"/>
      <c r="AA69" s="11"/>
      <c r="AB69" s="44"/>
      <c r="AC69" s="44"/>
      <c r="AD69" s="44"/>
      <c r="AE69" s="44"/>
      <c r="AF69" s="44"/>
      <c r="AG69" s="44"/>
      <c r="AH69" s="44"/>
      <c r="AI69" s="44"/>
      <c r="AJ69" s="44"/>
      <c r="AK69" s="44"/>
      <c r="AL69" s="44"/>
      <c r="AM69" s="44"/>
    </row>
    <row r="70" spans="1:39" ht="64.5">
      <c r="A70" s="48">
        <v>66</v>
      </c>
      <c r="B70" s="23" t="s">
        <v>312</v>
      </c>
      <c r="C70" s="48" t="s">
        <v>309</v>
      </c>
      <c r="D70" s="2" t="s">
        <v>311</v>
      </c>
      <c r="E70" s="47" t="s">
        <v>310</v>
      </c>
      <c r="F70" s="49">
        <v>18660</v>
      </c>
      <c r="G70" s="49">
        <f t="shared" si="0"/>
        <v>0</v>
      </c>
      <c r="H70" s="49">
        <f t="shared" si="1"/>
        <v>0</v>
      </c>
      <c r="I70" s="50">
        <f t="shared" si="2"/>
        <v>18660</v>
      </c>
      <c r="J70" s="13"/>
      <c r="K70" s="27"/>
      <c r="L70" s="23"/>
      <c r="M70" s="45" t="s">
        <v>269</v>
      </c>
      <c r="N70" s="9"/>
      <c r="O70" s="20"/>
      <c r="P70" s="11"/>
      <c r="Q70" s="11"/>
      <c r="R70" s="11"/>
      <c r="S70" s="11"/>
      <c r="T70" s="11"/>
      <c r="U70" s="11"/>
      <c r="V70" s="11"/>
      <c r="W70" s="11"/>
      <c r="X70" s="11"/>
      <c r="Y70" s="11"/>
      <c r="Z70" s="11"/>
      <c r="AA70" s="11"/>
      <c r="AB70" s="44"/>
      <c r="AC70" s="44"/>
      <c r="AD70" s="44"/>
      <c r="AE70" s="44"/>
      <c r="AF70" s="44"/>
      <c r="AG70" s="44"/>
      <c r="AH70" s="44"/>
      <c r="AI70" s="44"/>
      <c r="AJ70" s="44"/>
      <c r="AK70" s="44"/>
      <c r="AL70" s="44"/>
      <c r="AM70" s="44"/>
    </row>
    <row r="71" spans="1:39" ht="81">
      <c r="A71" s="48">
        <v>67</v>
      </c>
      <c r="B71" s="23" t="s">
        <v>281</v>
      </c>
      <c r="C71" s="48" t="s">
        <v>268</v>
      </c>
      <c r="D71" s="2" t="s">
        <v>271</v>
      </c>
      <c r="E71" s="47" t="s">
        <v>270</v>
      </c>
      <c r="F71" s="49">
        <v>688548</v>
      </c>
      <c r="G71" s="49">
        <f t="shared" si="0"/>
        <v>0</v>
      </c>
      <c r="H71" s="49">
        <f t="shared" si="1"/>
        <v>688548</v>
      </c>
      <c r="I71" s="50">
        <f t="shared" si="2"/>
        <v>0</v>
      </c>
      <c r="J71" s="13"/>
      <c r="K71" s="27"/>
      <c r="L71" s="23"/>
      <c r="M71" s="9" t="s">
        <v>269</v>
      </c>
      <c r="N71" s="9"/>
      <c r="O71" s="20"/>
      <c r="P71" s="11"/>
      <c r="Q71" s="11"/>
      <c r="R71" s="11"/>
      <c r="S71" s="11">
        <v>688548</v>
      </c>
      <c r="T71" s="11"/>
      <c r="U71" s="11"/>
      <c r="V71" s="11"/>
      <c r="W71" s="11"/>
      <c r="X71" s="11"/>
      <c r="Y71" s="11"/>
      <c r="Z71" s="11"/>
      <c r="AA71" s="11"/>
      <c r="AB71" s="44"/>
      <c r="AC71" s="44"/>
      <c r="AD71" s="44"/>
      <c r="AE71" s="44"/>
      <c r="AF71" s="44"/>
      <c r="AG71" s="44"/>
      <c r="AH71" s="44"/>
      <c r="AI71" s="44"/>
      <c r="AJ71" s="44"/>
      <c r="AK71" s="44"/>
      <c r="AL71" s="44"/>
      <c r="AM71" s="44"/>
    </row>
    <row r="72" spans="1:39" ht="113.25">
      <c r="A72" s="48">
        <v>68</v>
      </c>
      <c r="B72" s="47" t="s">
        <v>197</v>
      </c>
      <c r="C72" s="48" t="s">
        <v>194</v>
      </c>
      <c r="D72" s="2" t="s">
        <v>196</v>
      </c>
      <c r="E72" s="47" t="s">
        <v>192</v>
      </c>
      <c r="F72" s="49">
        <v>286349</v>
      </c>
      <c r="G72" s="49">
        <f t="shared" si="0"/>
        <v>67885</v>
      </c>
      <c r="H72" s="49">
        <f t="shared" si="1"/>
        <v>155039</v>
      </c>
      <c r="I72" s="50">
        <f t="shared" si="2"/>
        <v>131310</v>
      </c>
      <c r="J72" s="13"/>
      <c r="K72" s="27"/>
      <c r="L72" s="23"/>
      <c r="M72" s="45" t="s">
        <v>55</v>
      </c>
      <c r="N72" s="9"/>
      <c r="O72" s="20"/>
      <c r="P72" s="11"/>
      <c r="Q72" s="11"/>
      <c r="R72" s="11">
        <v>27154</v>
      </c>
      <c r="S72" s="11">
        <v>60000</v>
      </c>
      <c r="T72" s="11">
        <f>127885-60000</f>
        <v>67885</v>
      </c>
      <c r="U72" s="11"/>
      <c r="V72" s="11"/>
      <c r="W72" s="11"/>
      <c r="X72" s="11"/>
      <c r="Y72" s="11"/>
      <c r="Z72" s="11"/>
      <c r="AA72" s="11"/>
      <c r="AB72" s="44"/>
      <c r="AC72" s="44"/>
      <c r="AD72" s="44"/>
      <c r="AE72" s="44"/>
      <c r="AF72" s="44"/>
      <c r="AG72" s="44"/>
      <c r="AH72" s="44"/>
      <c r="AI72" s="44"/>
      <c r="AJ72" s="44"/>
      <c r="AK72" s="44"/>
      <c r="AL72" s="44"/>
      <c r="AM72" s="44"/>
    </row>
    <row r="73" spans="1:39" ht="96.75">
      <c r="A73" s="48">
        <v>69</v>
      </c>
      <c r="B73" s="47" t="s">
        <v>317</v>
      </c>
      <c r="C73" s="48" t="s">
        <v>313</v>
      </c>
      <c r="D73" s="2" t="s">
        <v>316</v>
      </c>
      <c r="E73" s="47" t="s">
        <v>315</v>
      </c>
      <c r="F73" s="49">
        <v>6000</v>
      </c>
      <c r="G73" s="49">
        <f t="shared" si="0"/>
        <v>6000</v>
      </c>
      <c r="H73" s="49">
        <f t="shared" si="1"/>
        <v>6000</v>
      </c>
      <c r="I73" s="50">
        <f t="shared" si="2"/>
        <v>0</v>
      </c>
      <c r="J73" s="13">
        <v>1120731</v>
      </c>
      <c r="K73" s="27"/>
      <c r="L73" s="23"/>
      <c r="M73" s="45" t="s">
        <v>314</v>
      </c>
      <c r="N73" s="9"/>
      <c r="O73" s="20"/>
      <c r="P73" s="11"/>
      <c r="Q73" s="11"/>
      <c r="R73" s="11"/>
      <c r="S73" s="11"/>
      <c r="T73" s="11">
        <v>6000</v>
      </c>
      <c r="U73" s="11"/>
      <c r="V73" s="11"/>
      <c r="W73" s="11"/>
      <c r="X73" s="11"/>
      <c r="Y73" s="11"/>
      <c r="Z73" s="11"/>
      <c r="AA73" s="11"/>
      <c r="AB73" s="44"/>
      <c r="AC73" s="44"/>
      <c r="AD73" s="44"/>
      <c r="AE73" s="44"/>
      <c r="AF73" s="44"/>
      <c r="AG73" s="44"/>
      <c r="AH73" s="44"/>
      <c r="AI73" s="44"/>
      <c r="AJ73" s="44"/>
      <c r="AK73" s="44"/>
      <c r="AL73" s="44"/>
      <c r="AM73" s="44"/>
    </row>
    <row r="74" spans="1:39" ht="145.5">
      <c r="A74" s="48">
        <v>70</v>
      </c>
      <c r="B74" s="47" t="s">
        <v>244</v>
      </c>
      <c r="C74" s="48" t="s">
        <v>241</v>
      </c>
      <c r="D74" s="2" t="s">
        <v>242</v>
      </c>
      <c r="E74" s="47" t="s">
        <v>243</v>
      </c>
      <c r="F74" s="49">
        <v>10000</v>
      </c>
      <c r="G74" s="49">
        <f t="shared" si="0"/>
        <v>0</v>
      </c>
      <c r="H74" s="49">
        <f t="shared" si="1"/>
        <v>0</v>
      </c>
      <c r="I74" s="50">
        <f t="shared" si="2"/>
        <v>10000</v>
      </c>
      <c r="J74" s="13">
        <v>11212</v>
      </c>
      <c r="K74" s="27"/>
      <c r="L74" s="23"/>
      <c r="M74" s="45" t="s">
        <v>63</v>
      </c>
      <c r="N74" s="9"/>
      <c r="O74" s="20"/>
      <c r="P74" s="11"/>
      <c r="Q74" s="11"/>
      <c r="R74" s="11"/>
      <c r="S74" s="11"/>
      <c r="T74" s="11"/>
      <c r="U74" s="11"/>
      <c r="V74" s="11"/>
      <c r="W74" s="11"/>
      <c r="X74" s="11"/>
      <c r="Y74" s="11"/>
      <c r="Z74" s="11"/>
      <c r="AA74" s="11"/>
      <c r="AB74" s="44"/>
      <c r="AC74" s="44"/>
      <c r="AD74" s="44"/>
      <c r="AE74" s="44"/>
      <c r="AF74" s="44"/>
      <c r="AG74" s="44"/>
      <c r="AH74" s="44"/>
      <c r="AI74" s="44"/>
      <c r="AJ74" s="44"/>
      <c r="AK74" s="44"/>
      <c r="AL74" s="44"/>
      <c r="AM74" s="44"/>
    </row>
    <row r="75" spans="1:39" ht="113.25">
      <c r="A75" s="48">
        <v>71</v>
      </c>
      <c r="B75" s="47"/>
      <c r="C75" s="48" t="s">
        <v>378</v>
      </c>
      <c r="D75" s="2" t="s">
        <v>379</v>
      </c>
      <c r="E75" s="47"/>
      <c r="F75" s="49">
        <v>5400</v>
      </c>
      <c r="G75" s="49">
        <f>T75</f>
        <v>5400</v>
      </c>
      <c r="H75" s="49">
        <f>SUM(P75:T75)</f>
        <v>5400</v>
      </c>
      <c r="I75" s="50">
        <f>F75-H75</f>
        <v>0</v>
      </c>
      <c r="J75" s="13"/>
      <c r="K75" s="27"/>
      <c r="L75" s="23" t="s">
        <v>380</v>
      </c>
      <c r="M75" s="45" t="s">
        <v>43</v>
      </c>
      <c r="N75" s="9"/>
      <c r="O75" s="20"/>
      <c r="P75" s="11"/>
      <c r="Q75" s="11"/>
      <c r="R75" s="11"/>
      <c r="S75" s="11"/>
      <c r="T75" s="11">
        <v>5400</v>
      </c>
      <c r="U75" s="11"/>
      <c r="V75" s="11"/>
      <c r="W75" s="11"/>
      <c r="X75" s="11"/>
      <c r="Y75" s="11"/>
      <c r="Z75" s="11"/>
      <c r="AA75" s="11"/>
      <c r="AB75" s="44"/>
      <c r="AC75" s="44"/>
      <c r="AD75" s="44"/>
      <c r="AE75" s="44"/>
      <c r="AF75" s="44"/>
      <c r="AG75" s="44"/>
      <c r="AH75" s="44"/>
      <c r="AI75" s="44"/>
      <c r="AJ75" s="44"/>
      <c r="AK75" s="44"/>
      <c r="AL75" s="44"/>
      <c r="AM75" s="44"/>
    </row>
    <row r="76" spans="1:39" ht="113.25">
      <c r="A76" s="48">
        <v>72</v>
      </c>
      <c r="B76" s="47" t="s">
        <v>168</v>
      </c>
      <c r="C76" s="48" t="s">
        <v>165</v>
      </c>
      <c r="D76" s="2" t="s">
        <v>166</v>
      </c>
      <c r="E76" s="47" t="s">
        <v>167</v>
      </c>
      <c r="F76" s="49">
        <v>134856</v>
      </c>
      <c r="G76" s="49">
        <f t="shared" si="0"/>
        <v>37673</v>
      </c>
      <c r="H76" s="49">
        <f t="shared" si="1"/>
        <v>97703</v>
      </c>
      <c r="I76" s="50">
        <f t="shared" si="2"/>
        <v>37153</v>
      </c>
      <c r="J76" s="13">
        <v>1120731</v>
      </c>
      <c r="K76" s="27"/>
      <c r="L76" s="23"/>
      <c r="M76" s="45" t="s">
        <v>48</v>
      </c>
      <c r="N76" s="9"/>
      <c r="O76" s="20"/>
      <c r="P76" s="11"/>
      <c r="Q76" s="11">
        <v>36777</v>
      </c>
      <c r="R76" s="11"/>
      <c r="S76" s="11">
        <v>23253</v>
      </c>
      <c r="T76" s="11">
        <v>37673</v>
      </c>
      <c r="U76" s="11"/>
      <c r="V76" s="11"/>
      <c r="W76" s="11"/>
      <c r="X76" s="11"/>
      <c r="Y76" s="11"/>
      <c r="Z76" s="11"/>
      <c r="AA76" s="11"/>
      <c r="AB76" s="44"/>
      <c r="AC76" s="44"/>
      <c r="AD76" s="44"/>
      <c r="AE76" s="44"/>
      <c r="AF76" s="44"/>
      <c r="AG76" s="44"/>
      <c r="AH76" s="44"/>
      <c r="AI76" s="44"/>
      <c r="AJ76" s="44"/>
      <c r="AK76" s="44"/>
      <c r="AL76" s="44"/>
      <c r="AM76" s="44"/>
    </row>
    <row r="77" spans="1:39" ht="129">
      <c r="A77" s="48">
        <v>73</v>
      </c>
      <c r="B77" s="47" t="s">
        <v>189</v>
      </c>
      <c r="C77" s="48" t="s">
        <v>185</v>
      </c>
      <c r="D77" s="2" t="s">
        <v>186</v>
      </c>
      <c r="E77" s="47" t="s">
        <v>188</v>
      </c>
      <c r="F77" s="49">
        <v>32675</v>
      </c>
      <c r="G77" s="49">
        <f t="shared" si="0"/>
        <v>0</v>
      </c>
      <c r="H77" s="49">
        <f t="shared" si="1"/>
        <v>32675</v>
      </c>
      <c r="I77" s="50">
        <f t="shared" si="2"/>
        <v>0</v>
      </c>
      <c r="J77" s="13"/>
      <c r="K77" s="27"/>
      <c r="L77" s="23"/>
      <c r="M77" s="45" t="s">
        <v>187</v>
      </c>
      <c r="N77" s="9"/>
      <c r="O77" s="20"/>
      <c r="P77" s="11"/>
      <c r="Q77" s="11">
        <v>32675</v>
      </c>
      <c r="R77" s="11"/>
      <c r="S77" s="11"/>
      <c r="T77" s="11"/>
      <c r="U77" s="11"/>
      <c r="V77" s="11"/>
      <c r="W77" s="11"/>
      <c r="X77" s="11"/>
      <c r="Y77" s="11"/>
      <c r="Z77" s="11"/>
      <c r="AA77" s="11"/>
      <c r="AB77" s="44"/>
      <c r="AC77" s="44"/>
      <c r="AD77" s="44"/>
      <c r="AE77" s="44"/>
      <c r="AF77" s="44"/>
      <c r="AG77" s="44"/>
      <c r="AH77" s="44"/>
      <c r="AI77" s="44"/>
      <c r="AJ77" s="44"/>
      <c r="AK77" s="44"/>
      <c r="AL77" s="44"/>
      <c r="AM77" s="44"/>
    </row>
    <row r="78" spans="1:27" s="39" customFormat="1" ht="113.25">
      <c r="A78" s="48">
        <v>74</v>
      </c>
      <c r="B78" s="56" t="s">
        <v>164</v>
      </c>
      <c r="C78" s="22" t="s">
        <v>217</v>
      </c>
      <c r="D78" s="23" t="s">
        <v>84</v>
      </c>
      <c r="E78" s="56" t="s">
        <v>83</v>
      </c>
      <c r="F78" s="51">
        <v>176325</v>
      </c>
      <c r="G78" s="49">
        <f t="shared" si="0"/>
        <v>0</v>
      </c>
      <c r="H78" s="49">
        <f t="shared" si="1"/>
        <v>176325</v>
      </c>
      <c r="I78" s="50">
        <f t="shared" si="2"/>
        <v>0</v>
      </c>
      <c r="J78" s="52"/>
      <c r="K78" s="28"/>
      <c r="L78" s="47" t="s">
        <v>202</v>
      </c>
      <c r="M78" s="38" t="s">
        <v>48</v>
      </c>
      <c r="N78" s="24"/>
      <c r="O78" s="25"/>
      <c r="P78" s="26">
        <v>168738</v>
      </c>
      <c r="Q78" s="26">
        <v>1824</v>
      </c>
      <c r="R78" s="26">
        <v>5763</v>
      </c>
      <c r="S78" s="26"/>
      <c r="T78" s="26"/>
      <c r="U78" s="26"/>
      <c r="V78" s="26"/>
      <c r="W78" s="26"/>
      <c r="X78" s="26"/>
      <c r="Y78" s="26"/>
      <c r="Z78" s="26"/>
      <c r="AA78" s="26"/>
    </row>
    <row r="79" spans="1:39" ht="81">
      <c r="A79" s="48">
        <v>75</v>
      </c>
      <c r="B79" s="47" t="s">
        <v>221</v>
      </c>
      <c r="C79" s="48" t="s">
        <v>217</v>
      </c>
      <c r="D79" s="2" t="s">
        <v>220</v>
      </c>
      <c r="E79" s="47" t="s">
        <v>219</v>
      </c>
      <c r="F79" s="49">
        <v>452860</v>
      </c>
      <c r="G79" s="49">
        <f t="shared" si="0"/>
        <v>76408</v>
      </c>
      <c r="H79" s="49">
        <f t="shared" si="1"/>
        <v>358390</v>
      </c>
      <c r="I79" s="50">
        <f t="shared" si="2"/>
        <v>94470</v>
      </c>
      <c r="J79" s="13">
        <v>1120731</v>
      </c>
      <c r="K79" s="27"/>
      <c r="L79" s="23"/>
      <c r="M79" s="45" t="s">
        <v>218</v>
      </c>
      <c r="N79" s="9"/>
      <c r="O79" s="20"/>
      <c r="P79" s="11"/>
      <c r="Q79" s="11"/>
      <c r="R79" s="11">
        <f>211337-R78</f>
        <v>205574</v>
      </c>
      <c r="S79" s="11">
        <v>76408</v>
      </c>
      <c r="T79" s="11">
        <v>76408</v>
      </c>
      <c r="U79" s="11"/>
      <c r="V79" s="11"/>
      <c r="W79" s="11"/>
      <c r="X79" s="11"/>
      <c r="Y79" s="11"/>
      <c r="Z79" s="11"/>
      <c r="AA79" s="11"/>
      <c r="AB79" s="44"/>
      <c r="AC79" s="44"/>
      <c r="AD79" s="44"/>
      <c r="AE79" s="44"/>
      <c r="AF79" s="44"/>
      <c r="AG79" s="44"/>
      <c r="AH79" s="44"/>
      <c r="AI79" s="44"/>
      <c r="AJ79" s="44"/>
      <c r="AK79" s="44"/>
      <c r="AL79" s="44"/>
      <c r="AM79" s="44"/>
    </row>
    <row r="80" spans="1:39" ht="81">
      <c r="A80" s="48">
        <v>76</v>
      </c>
      <c r="B80" s="47" t="s">
        <v>308</v>
      </c>
      <c r="C80" s="48" t="s">
        <v>305</v>
      </c>
      <c r="D80" s="2" t="s">
        <v>307</v>
      </c>
      <c r="E80" s="47" t="s">
        <v>306</v>
      </c>
      <c r="F80" s="49">
        <v>10000</v>
      </c>
      <c r="G80" s="49">
        <f t="shared" si="0"/>
        <v>0</v>
      </c>
      <c r="H80" s="49">
        <f t="shared" si="1"/>
        <v>0</v>
      </c>
      <c r="I80" s="50">
        <f t="shared" si="2"/>
        <v>10000</v>
      </c>
      <c r="J80" s="13">
        <v>1121110</v>
      </c>
      <c r="K80" s="27"/>
      <c r="L80" s="23"/>
      <c r="M80" s="45" t="s">
        <v>48</v>
      </c>
      <c r="N80" s="9"/>
      <c r="O80" s="20"/>
      <c r="P80" s="11"/>
      <c r="Q80" s="11"/>
      <c r="R80" s="11"/>
      <c r="S80" s="11"/>
      <c r="T80" s="11"/>
      <c r="U80" s="11"/>
      <c r="V80" s="11"/>
      <c r="W80" s="11"/>
      <c r="X80" s="11"/>
      <c r="Y80" s="11"/>
      <c r="Z80" s="11"/>
      <c r="AA80" s="11"/>
      <c r="AB80" s="44"/>
      <c r="AC80" s="44"/>
      <c r="AD80" s="44"/>
      <c r="AE80" s="44"/>
      <c r="AF80" s="44"/>
      <c r="AG80" s="44"/>
      <c r="AH80" s="44"/>
      <c r="AI80" s="44"/>
      <c r="AJ80" s="44"/>
      <c r="AK80" s="44"/>
      <c r="AL80" s="44"/>
      <c r="AM80" s="44"/>
    </row>
    <row r="81" spans="1:39" ht="81">
      <c r="A81" s="48">
        <v>77</v>
      </c>
      <c r="B81" s="47" t="s">
        <v>348</v>
      </c>
      <c r="C81" s="48" t="s">
        <v>345</v>
      </c>
      <c r="D81" s="2" t="s">
        <v>347</v>
      </c>
      <c r="E81" s="47" t="s">
        <v>346</v>
      </c>
      <c r="F81" s="49">
        <v>39000</v>
      </c>
      <c r="G81" s="49">
        <f>T81</f>
        <v>39000</v>
      </c>
      <c r="H81" s="49">
        <f>SUM(P81:T81)</f>
        <v>39000</v>
      </c>
      <c r="I81" s="50">
        <f>F81-H81</f>
        <v>0</v>
      </c>
      <c r="J81" s="13">
        <v>1121231</v>
      </c>
      <c r="K81" s="27"/>
      <c r="L81" s="23"/>
      <c r="M81" s="45" t="s">
        <v>63</v>
      </c>
      <c r="N81" s="9"/>
      <c r="O81" s="20"/>
      <c r="P81" s="11"/>
      <c r="Q81" s="11"/>
      <c r="R81" s="11"/>
      <c r="S81" s="11"/>
      <c r="T81" s="11">
        <v>39000</v>
      </c>
      <c r="U81" s="11"/>
      <c r="V81" s="11"/>
      <c r="W81" s="11"/>
      <c r="X81" s="11"/>
      <c r="Y81" s="11"/>
      <c r="Z81" s="11"/>
      <c r="AA81" s="11"/>
      <c r="AB81" s="44"/>
      <c r="AC81" s="44"/>
      <c r="AD81" s="44"/>
      <c r="AE81" s="44"/>
      <c r="AF81" s="44"/>
      <c r="AG81" s="44"/>
      <c r="AH81" s="44"/>
      <c r="AI81" s="44"/>
      <c r="AJ81" s="44"/>
      <c r="AK81" s="44"/>
      <c r="AL81" s="44"/>
      <c r="AM81" s="44"/>
    </row>
    <row r="82" spans="1:39" ht="81">
      <c r="A82" s="48">
        <v>78</v>
      </c>
      <c r="B82" s="47" t="s">
        <v>351</v>
      </c>
      <c r="C82" s="48" t="s">
        <v>345</v>
      </c>
      <c r="D82" s="2" t="s">
        <v>350</v>
      </c>
      <c r="E82" s="47" t="s">
        <v>349</v>
      </c>
      <c r="F82" s="49">
        <v>50000</v>
      </c>
      <c r="G82" s="49">
        <f>T82</f>
        <v>10800</v>
      </c>
      <c r="H82" s="49">
        <f>SUM(P82:T82)</f>
        <v>10800</v>
      </c>
      <c r="I82" s="50">
        <f>F82-H82</f>
        <v>39200</v>
      </c>
      <c r="J82" s="13">
        <v>1120331</v>
      </c>
      <c r="K82" s="27"/>
      <c r="L82" s="23"/>
      <c r="M82" s="45" t="s">
        <v>63</v>
      </c>
      <c r="N82" s="9"/>
      <c r="O82" s="20"/>
      <c r="P82" s="11"/>
      <c r="Q82" s="11"/>
      <c r="R82" s="11"/>
      <c r="S82" s="11"/>
      <c r="T82" s="11">
        <v>10800</v>
      </c>
      <c r="U82" s="11"/>
      <c r="V82" s="11"/>
      <c r="W82" s="11"/>
      <c r="X82" s="11"/>
      <c r="Y82" s="11"/>
      <c r="Z82" s="11"/>
      <c r="AA82" s="11"/>
      <c r="AB82" s="44"/>
      <c r="AC82" s="44"/>
      <c r="AD82" s="44"/>
      <c r="AE82" s="44"/>
      <c r="AF82" s="44"/>
      <c r="AG82" s="44"/>
      <c r="AH82" s="44"/>
      <c r="AI82" s="44"/>
      <c r="AJ82" s="44"/>
      <c r="AK82" s="44"/>
      <c r="AL82" s="44"/>
      <c r="AM82" s="44"/>
    </row>
    <row r="83" spans="1:39" ht="81">
      <c r="A83" s="48">
        <v>79</v>
      </c>
      <c r="B83" s="47" t="s">
        <v>354</v>
      </c>
      <c r="C83" s="48" t="s">
        <v>345</v>
      </c>
      <c r="D83" s="2" t="s">
        <v>353</v>
      </c>
      <c r="E83" s="47" t="s">
        <v>352</v>
      </c>
      <c r="F83" s="49">
        <v>42127</v>
      </c>
      <c r="G83" s="49">
        <f>T83</f>
        <v>6127</v>
      </c>
      <c r="H83" s="49">
        <f>SUM(P83:T83)</f>
        <v>6127</v>
      </c>
      <c r="I83" s="50">
        <f>F83-H83</f>
        <v>36000</v>
      </c>
      <c r="J83" s="13"/>
      <c r="K83" s="27"/>
      <c r="L83" s="23"/>
      <c r="M83" s="45" t="s">
        <v>63</v>
      </c>
      <c r="N83" s="9"/>
      <c r="O83" s="20"/>
      <c r="P83" s="11"/>
      <c r="Q83" s="11"/>
      <c r="R83" s="11"/>
      <c r="S83" s="11"/>
      <c r="T83" s="11">
        <v>6127</v>
      </c>
      <c r="U83" s="11"/>
      <c r="V83" s="11"/>
      <c r="W83" s="11"/>
      <c r="X83" s="11"/>
      <c r="Y83" s="11"/>
      <c r="Z83" s="11"/>
      <c r="AA83" s="11"/>
      <c r="AB83" s="44"/>
      <c r="AC83" s="44"/>
      <c r="AD83" s="44"/>
      <c r="AE83" s="44"/>
      <c r="AF83" s="44"/>
      <c r="AG83" s="44"/>
      <c r="AH83" s="44"/>
      <c r="AI83" s="44"/>
      <c r="AJ83" s="44"/>
      <c r="AK83" s="44"/>
      <c r="AL83" s="44"/>
      <c r="AM83" s="44"/>
    </row>
    <row r="84" spans="1:27" s="39" customFormat="1" ht="48">
      <c r="A84" s="48">
        <v>80</v>
      </c>
      <c r="B84" s="56" t="s">
        <v>207</v>
      </c>
      <c r="C84" s="22" t="s">
        <v>203</v>
      </c>
      <c r="D84" s="23" t="s">
        <v>204</v>
      </c>
      <c r="E84" s="56" t="s">
        <v>206</v>
      </c>
      <c r="F84" s="51">
        <v>39163</v>
      </c>
      <c r="G84" s="49">
        <f t="shared" si="0"/>
        <v>3476</v>
      </c>
      <c r="H84" s="49">
        <f t="shared" si="1"/>
        <v>10000</v>
      </c>
      <c r="I84" s="50">
        <f t="shared" si="2"/>
        <v>29163</v>
      </c>
      <c r="J84" s="52">
        <v>1120630</v>
      </c>
      <c r="K84" s="28"/>
      <c r="L84" s="47"/>
      <c r="M84" s="38" t="s">
        <v>205</v>
      </c>
      <c r="N84" s="24"/>
      <c r="O84" s="25"/>
      <c r="P84" s="26"/>
      <c r="Q84" s="26"/>
      <c r="R84" s="26">
        <v>6524</v>
      </c>
      <c r="S84" s="26"/>
      <c r="T84" s="26">
        <v>3476</v>
      </c>
      <c r="U84" s="26"/>
      <c r="V84" s="26"/>
      <c r="W84" s="26"/>
      <c r="X84" s="26"/>
      <c r="Y84" s="26"/>
      <c r="Z84" s="26"/>
      <c r="AA84" s="26"/>
    </row>
    <row r="85" spans="1:27" s="39" customFormat="1" ht="113.25">
      <c r="A85" s="48">
        <v>81</v>
      </c>
      <c r="B85" s="56" t="s">
        <v>293</v>
      </c>
      <c r="C85" s="22" t="s">
        <v>290</v>
      </c>
      <c r="D85" s="23" t="s">
        <v>292</v>
      </c>
      <c r="E85" s="56" t="s">
        <v>291</v>
      </c>
      <c r="F85" s="51">
        <v>48300</v>
      </c>
      <c r="G85" s="49">
        <f t="shared" si="0"/>
        <v>4132</v>
      </c>
      <c r="H85" s="49">
        <f t="shared" si="1"/>
        <v>42758</v>
      </c>
      <c r="I85" s="50">
        <f t="shared" si="2"/>
        <v>5542</v>
      </c>
      <c r="J85" s="52"/>
      <c r="K85" s="28"/>
      <c r="L85" s="47"/>
      <c r="M85" s="38" t="s">
        <v>205</v>
      </c>
      <c r="N85" s="24"/>
      <c r="O85" s="25"/>
      <c r="P85" s="26"/>
      <c r="Q85" s="26"/>
      <c r="R85" s="26"/>
      <c r="S85" s="26">
        <v>38626</v>
      </c>
      <c r="T85" s="26">
        <v>4132</v>
      </c>
      <c r="U85" s="26"/>
      <c r="V85" s="26"/>
      <c r="W85" s="26"/>
      <c r="X85" s="26"/>
      <c r="Y85" s="26"/>
      <c r="Z85" s="26"/>
      <c r="AA85" s="26"/>
    </row>
    <row r="86" spans="1:27" s="39" customFormat="1" ht="81">
      <c r="A86" s="48">
        <v>82</v>
      </c>
      <c r="B86" s="56" t="s">
        <v>234</v>
      </c>
      <c r="C86" s="22" t="s">
        <v>230</v>
      </c>
      <c r="D86" s="23" t="s">
        <v>231</v>
      </c>
      <c r="E86" s="56" t="s">
        <v>232</v>
      </c>
      <c r="F86" s="51">
        <v>1050000</v>
      </c>
      <c r="G86" s="49">
        <f>T86</f>
        <v>192872</v>
      </c>
      <c r="H86" s="49">
        <f>SUM(P86:T86)</f>
        <v>751357</v>
      </c>
      <c r="I86" s="50">
        <f>F86-H86</f>
        <v>298643</v>
      </c>
      <c r="J86" s="52"/>
      <c r="K86" s="28"/>
      <c r="L86" s="47"/>
      <c r="M86" s="38" t="s">
        <v>233</v>
      </c>
      <c r="N86" s="24"/>
      <c r="O86" s="25"/>
      <c r="P86" s="26"/>
      <c r="Q86" s="26"/>
      <c r="R86" s="26">
        <v>319482</v>
      </c>
      <c r="S86" s="26">
        <v>239003</v>
      </c>
      <c r="T86" s="26">
        <v>192872</v>
      </c>
      <c r="U86" s="26"/>
      <c r="V86" s="26"/>
      <c r="W86" s="26"/>
      <c r="X86" s="26"/>
      <c r="Y86" s="26"/>
      <c r="Z86" s="26"/>
      <c r="AA86" s="26"/>
    </row>
    <row r="87" spans="1:27" s="36" customFormat="1" ht="24.75" customHeight="1">
      <c r="A87" s="14"/>
      <c r="B87" s="15" t="s">
        <v>1</v>
      </c>
      <c r="C87" s="16"/>
      <c r="D87" s="17"/>
      <c r="E87" s="17"/>
      <c r="F87" s="18">
        <f>SUM(F5:F86)</f>
        <v>15456192</v>
      </c>
      <c r="G87" s="18">
        <f>SUM(G5:G86)</f>
        <v>5364642</v>
      </c>
      <c r="H87" s="18">
        <f>SUM(H5:H86)</f>
        <v>11184555</v>
      </c>
      <c r="I87" s="18">
        <f>SUM(I5:I86)</f>
        <v>4271637</v>
      </c>
      <c r="J87" s="19"/>
      <c r="K87" s="29"/>
      <c r="L87" s="40"/>
      <c r="M87" s="46"/>
      <c r="N87" s="32"/>
      <c r="O87" s="21"/>
      <c r="P87" s="12"/>
      <c r="Q87" s="12"/>
      <c r="R87" s="12"/>
      <c r="S87" s="12"/>
      <c r="T87" s="12"/>
      <c r="U87" s="12"/>
      <c r="V87" s="12"/>
      <c r="W87" s="12"/>
      <c r="X87" s="12"/>
      <c r="Y87" s="12"/>
      <c r="Z87" s="12"/>
      <c r="AA87" s="12"/>
    </row>
    <row r="88" spans="1:10" ht="6" customHeight="1">
      <c r="A88" s="3"/>
      <c r="B88" s="4"/>
      <c r="C88" s="5"/>
      <c r="D88" s="41"/>
      <c r="E88" s="4"/>
      <c r="F88" s="4"/>
      <c r="G88" s="4"/>
      <c r="H88" s="4"/>
      <c r="I88" s="4"/>
      <c r="J88" s="5"/>
    </row>
    <row r="89" spans="1:7" ht="15.75" hidden="1">
      <c r="A89" s="63" t="s">
        <v>49</v>
      </c>
      <c r="B89" s="63"/>
      <c r="C89" s="63"/>
      <c r="D89" s="63"/>
      <c r="E89" s="63"/>
      <c r="F89" s="63"/>
      <c r="G89" s="63"/>
    </row>
    <row r="90" spans="1:7" ht="15.75" hidden="1">
      <c r="A90" s="64" t="s">
        <v>50</v>
      </c>
      <c r="B90" s="64"/>
      <c r="C90" s="64"/>
      <c r="D90" s="64"/>
      <c r="E90" s="64"/>
      <c r="F90" s="64"/>
      <c r="G90" s="64"/>
    </row>
    <row r="91" spans="1:7" ht="15.75" hidden="1">
      <c r="A91" s="58" t="s">
        <v>51</v>
      </c>
      <c r="B91" s="58"/>
      <c r="C91" s="58"/>
      <c r="D91" s="58"/>
      <c r="E91" s="58"/>
      <c r="F91" s="58"/>
      <c r="G91" s="58"/>
    </row>
    <row r="92" spans="1:27" s="6" customFormat="1" ht="15.75" hidden="1">
      <c r="A92" s="58" t="s">
        <v>52</v>
      </c>
      <c r="B92" s="58"/>
      <c r="C92" s="58"/>
      <c r="D92" s="58"/>
      <c r="E92" s="58"/>
      <c r="F92" s="58"/>
      <c r="G92" s="58"/>
      <c r="J92" s="8"/>
      <c r="K92" s="30"/>
      <c r="L92" s="37"/>
      <c r="M92" s="42"/>
      <c r="N92" s="42"/>
      <c r="O92" s="43"/>
      <c r="P92" s="44"/>
      <c r="Q92" s="44"/>
      <c r="R92" s="44"/>
      <c r="S92" s="44"/>
      <c r="T92" s="44"/>
      <c r="U92" s="44"/>
      <c r="V92" s="44"/>
      <c r="W92" s="44"/>
      <c r="X92" s="44"/>
      <c r="Y92" s="44"/>
      <c r="Z92" s="44"/>
      <c r="AA92" s="44"/>
    </row>
    <row r="93" spans="1:27" s="6" customFormat="1" ht="19.5">
      <c r="A93" s="59" t="s">
        <v>53</v>
      </c>
      <c r="B93" s="59"/>
      <c r="C93" s="59"/>
      <c r="D93" s="7"/>
      <c r="E93" s="60" t="s">
        <v>54</v>
      </c>
      <c r="F93" s="60"/>
      <c r="G93" s="60"/>
      <c r="J93" s="8"/>
      <c r="K93" s="30"/>
      <c r="L93" s="37"/>
      <c r="M93" s="42"/>
      <c r="N93" s="42"/>
      <c r="O93" s="43"/>
      <c r="P93" s="44"/>
      <c r="Q93" s="44"/>
      <c r="R93" s="44"/>
      <c r="S93" s="44"/>
      <c r="T93" s="44"/>
      <c r="U93" s="44"/>
      <c r="V93" s="44"/>
      <c r="W93" s="44"/>
      <c r="X93" s="44"/>
      <c r="Y93" s="44"/>
      <c r="Z93" s="44"/>
      <c r="AA93" s="44"/>
    </row>
  </sheetData>
  <sheetProtection/>
  <autoFilter ref="A4:AA87"/>
  <mergeCells count="23">
    <mergeCell ref="A91:G91"/>
    <mergeCell ref="A92:G92"/>
    <mergeCell ref="A93:C93"/>
    <mergeCell ref="E93:G93"/>
    <mergeCell ref="J3:J4"/>
    <mergeCell ref="K3:K4"/>
    <mergeCell ref="F3:F4"/>
    <mergeCell ref="G3:H3"/>
    <mergeCell ref="I3:I4"/>
    <mergeCell ref="P3:AA3"/>
    <mergeCell ref="A89:G89"/>
    <mergeCell ref="A90:G90"/>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77"/>
  <sheetViews>
    <sheetView view="pageBreakPreview" zoomScaleSheetLayoutView="100"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H6" sqref="H6"/>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267</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S5</f>
        <v>123379</v>
      </c>
      <c r="H5" s="49">
        <f>SUM(P5:S5)</f>
        <v>224373</v>
      </c>
      <c r="I5" s="50">
        <f>F5-H5</f>
        <v>321467</v>
      </c>
      <c r="J5" s="52"/>
      <c r="K5" s="27"/>
      <c r="L5" s="47"/>
      <c r="M5" s="45" t="s">
        <v>46</v>
      </c>
      <c r="N5" s="31"/>
      <c r="O5" s="20"/>
      <c r="P5" s="11">
        <v>16338</v>
      </c>
      <c r="Q5" s="11">
        <v>84656</v>
      </c>
      <c r="R5" s="11"/>
      <c r="S5" s="11">
        <v>123379</v>
      </c>
      <c r="T5" s="11"/>
      <c r="U5" s="11"/>
      <c r="V5" s="11"/>
      <c r="W5" s="11"/>
      <c r="X5" s="11"/>
      <c r="Y5" s="11"/>
      <c r="Z5" s="11"/>
      <c r="AA5" s="11"/>
    </row>
    <row r="6" spans="1:27" ht="145.5">
      <c r="A6" s="48">
        <v>2</v>
      </c>
      <c r="B6" s="47" t="s">
        <v>105</v>
      </c>
      <c r="C6" s="48" t="s">
        <v>74</v>
      </c>
      <c r="D6" s="2" t="s">
        <v>148</v>
      </c>
      <c r="E6" s="47" t="s">
        <v>149</v>
      </c>
      <c r="F6" s="49">
        <v>62844</v>
      </c>
      <c r="G6" s="49">
        <f aca="true" t="shared" si="0" ref="G6:G70">S6</f>
        <v>20218</v>
      </c>
      <c r="H6" s="49">
        <f aca="true" t="shared" si="1" ref="H6:H70">SUM(P6:S6)</f>
        <v>55433</v>
      </c>
      <c r="I6" s="50">
        <f aca="true" t="shared" si="2" ref="I6:I70">F6-H6</f>
        <v>7411</v>
      </c>
      <c r="J6" s="52">
        <v>1120630</v>
      </c>
      <c r="K6" s="27"/>
      <c r="L6" s="47"/>
      <c r="M6" s="45" t="s">
        <v>44</v>
      </c>
      <c r="N6" s="31"/>
      <c r="O6" s="20"/>
      <c r="P6" s="11">
        <v>12240</v>
      </c>
      <c r="Q6" s="11">
        <v>22975</v>
      </c>
      <c r="R6" s="11"/>
      <c r="S6" s="11">
        <v>20218</v>
      </c>
      <c r="T6" s="11"/>
      <c r="U6" s="11"/>
      <c r="V6" s="11"/>
      <c r="W6" s="11"/>
      <c r="X6" s="11"/>
      <c r="Y6" s="11"/>
      <c r="Z6" s="11"/>
      <c r="AA6" s="11"/>
    </row>
    <row r="7" spans="1:27" ht="64.5">
      <c r="A7" s="48">
        <v>3</v>
      </c>
      <c r="B7" s="47" t="s">
        <v>304</v>
      </c>
      <c r="C7" s="48" t="s">
        <v>74</v>
      </c>
      <c r="D7" s="2" t="s">
        <v>303</v>
      </c>
      <c r="E7" s="47" t="s">
        <v>302</v>
      </c>
      <c r="F7" s="49">
        <v>21978</v>
      </c>
      <c r="G7" s="49">
        <f t="shared" si="0"/>
        <v>0</v>
      </c>
      <c r="H7" s="49">
        <f t="shared" si="1"/>
        <v>0</v>
      </c>
      <c r="I7" s="50">
        <f t="shared" si="2"/>
        <v>21978</v>
      </c>
      <c r="J7" s="52">
        <v>1120630</v>
      </c>
      <c r="K7" s="27"/>
      <c r="L7" s="47"/>
      <c r="M7" s="45" t="s">
        <v>44</v>
      </c>
      <c r="N7" s="31"/>
      <c r="O7" s="20"/>
      <c r="P7" s="11"/>
      <c r="Q7" s="11"/>
      <c r="R7" s="11"/>
      <c r="S7" s="11"/>
      <c r="T7" s="11"/>
      <c r="U7" s="11"/>
      <c r="V7" s="11"/>
      <c r="W7" s="11"/>
      <c r="X7" s="11"/>
      <c r="Y7" s="11"/>
      <c r="Z7" s="11"/>
      <c r="AA7" s="11"/>
    </row>
    <row r="8" spans="1:27" ht="243">
      <c r="A8" s="48">
        <v>4</v>
      </c>
      <c r="B8" s="47" t="s">
        <v>101</v>
      </c>
      <c r="C8" s="48" t="s">
        <v>98</v>
      </c>
      <c r="D8" s="2" t="s">
        <v>100</v>
      </c>
      <c r="E8" s="47" t="s">
        <v>99</v>
      </c>
      <c r="F8" s="49">
        <v>47743</v>
      </c>
      <c r="G8" s="49">
        <f t="shared" si="0"/>
        <v>16828</v>
      </c>
      <c r="H8" s="49">
        <f t="shared" si="1"/>
        <v>16828</v>
      </c>
      <c r="I8" s="50">
        <f t="shared" si="2"/>
        <v>30915</v>
      </c>
      <c r="J8" s="52"/>
      <c r="K8" s="27"/>
      <c r="L8" s="47"/>
      <c r="M8" s="45" t="s">
        <v>43</v>
      </c>
      <c r="N8" s="31"/>
      <c r="O8" s="20"/>
      <c r="P8" s="11"/>
      <c r="Q8" s="11"/>
      <c r="R8" s="11"/>
      <c r="S8" s="11">
        <v>16828</v>
      </c>
      <c r="T8" s="11"/>
      <c r="U8" s="11"/>
      <c r="V8" s="11"/>
      <c r="W8" s="11"/>
      <c r="X8" s="11"/>
      <c r="Y8" s="11"/>
      <c r="Z8" s="11"/>
      <c r="AA8" s="11"/>
    </row>
    <row r="9" spans="1:27" ht="113.25">
      <c r="A9" s="48">
        <v>5</v>
      </c>
      <c r="B9" s="47" t="s">
        <v>92</v>
      </c>
      <c r="C9" s="48" t="s">
        <v>89</v>
      </c>
      <c r="D9" s="2" t="s">
        <v>90</v>
      </c>
      <c r="E9" s="47" t="s">
        <v>91</v>
      </c>
      <c r="F9" s="49">
        <v>35407</v>
      </c>
      <c r="G9" s="49">
        <f t="shared" si="0"/>
        <v>4914</v>
      </c>
      <c r="H9" s="49">
        <f t="shared" si="1"/>
        <v>35407</v>
      </c>
      <c r="I9" s="50">
        <f t="shared" si="2"/>
        <v>0</v>
      </c>
      <c r="J9" s="52">
        <v>1120731</v>
      </c>
      <c r="K9" s="27"/>
      <c r="L9" s="47"/>
      <c r="M9" s="45" t="s">
        <v>45</v>
      </c>
      <c r="N9" s="31"/>
      <c r="O9" s="20"/>
      <c r="P9" s="11"/>
      <c r="Q9" s="11">
        <v>30493</v>
      </c>
      <c r="R9" s="11"/>
      <c r="S9" s="11">
        <v>4914</v>
      </c>
      <c r="T9" s="11"/>
      <c r="U9" s="11"/>
      <c r="V9" s="11"/>
      <c r="W9" s="11"/>
      <c r="X9" s="11"/>
      <c r="Y9" s="11"/>
      <c r="Z9" s="11"/>
      <c r="AA9" s="11"/>
    </row>
    <row r="10" spans="1:27" ht="96.75">
      <c r="A10" s="48">
        <v>6</v>
      </c>
      <c r="B10" s="47" t="s">
        <v>214</v>
      </c>
      <c r="C10" s="48" t="s">
        <v>89</v>
      </c>
      <c r="D10" s="2" t="s">
        <v>212</v>
      </c>
      <c r="E10" s="47" t="s">
        <v>213</v>
      </c>
      <c r="F10" s="49">
        <v>224000</v>
      </c>
      <c r="G10" s="49">
        <f t="shared" si="0"/>
        <v>56602</v>
      </c>
      <c r="H10" s="49">
        <f t="shared" si="1"/>
        <v>56602</v>
      </c>
      <c r="I10" s="50">
        <f t="shared" si="2"/>
        <v>167398</v>
      </c>
      <c r="J10" s="52">
        <v>1120731</v>
      </c>
      <c r="K10" s="27"/>
      <c r="L10" s="47"/>
      <c r="M10" s="45" t="s">
        <v>45</v>
      </c>
      <c r="N10" s="31"/>
      <c r="O10" s="20"/>
      <c r="P10" s="11"/>
      <c r="Q10" s="11"/>
      <c r="R10" s="11"/>
      <c r="S10" s="11">
        <f>61516-4914</f>
        <v>56602</v>
      </c>
      <c r="T10" s="11"/>
      <c r="U10" s="11"/>
      <c r="V10" s="11"/>
      <c r="W10" s="11"/>
      <c r="X10" s="11"/>
      <c r="Y10" s="11"/>
      <c r="Z10" s="11"/>
      <c r="AA10" s="11"/>
    </row>
    <row r="11" spans="1:27" ht="64.5">
      <c r="A11" s="48">
        <v>7</v>
      </c>
      <c r="B11" s="23"/>
      <c r="C11" s="48" t="s">
        <v>102</v>
      </c>
      <c r="D11" s="2" t="s">
        <v>215</v>
      </c>
      <c r="E11" s="23" t="s">
        <v>104</v>
      </c>
      <c r="F11" s="49">
        <v>8316</v>
      </c>
      <c r="G11" s="49">
        <f t="shared" si="0"/>
        <v>2016</v>
      </c>
      <c r="H11" s="49">
        <f t="shared" si="1"/>
        <v>8316</v>
      </c>
      <c r="I11" s="50">
        <f t="shared" si="2"/>
        <v>0</v>
      </c>
      <c r="J11" s="52">
        <v>11207</v>
      </c>
      <c r="K11" s="27"/>
      <c r="L11" s="47"/>
      <c r="M11" s="45" t="s">
        <v>46</v>
      </c>
      <c r="N11" s="31"/>
      <c r="O11" s="20"/>
      <c r="P11" s="11"/>
      <c r="Q11" s="11">
        <v>3780</v>
      </c>
      <c r="R11" s="11">
        <v>2520</v>
      </c>
      <c r="S11" s="11">
        <v>2016</v>
      </c>
      <c r="T11" s="11"/>
      <c r="U11" s="11"/>
      <c r="V11" s="11"/>
      <c r="W11" s="11"/>
      <c r="X11" s="11"/>
      <c r="Y11" s="11"/>
      <c r="Z11" s="11"/>
      <c r="AA11" s="11"/>
    </row>
    <row r="12" spans="1:27" ht="48">
      <c r="A12" s="48">
        <v>8</v>
      </c>
      <c r="B12" s="23"/>
      <c r="C12" s="48" t="s">
        <v>102</v>
      </c>
      <c r="D12" s="2" t="s">
        <v>254</v>
      </c>
      <c r="E12" s="23" t="s">
        <v>253</v>
      </c>
      <c r="F12" s="49">
        <v>8064</v>
      </c>
      <c r="G12" s="49">
        <f t="shared" si="0"/>
        <v>4284</v>
      </c>
      <c r="H12" s="49">
        <f t="shared" si="1"/>
        <v>4284</v>
      </c>
      <c r="I12" s="50">
        <f t="shared" si="2"/>
        <v>3780</v>
      </c>
      <c r="J12" s="52">
        <v>11207</v>
      </c>
      <c r="K12" s="27"/>
      <c r="L12" s="47"/>
      <c r="M12" s="45" t="s">
        <v>46</v>
      </c>
      <c r="N12" s="31"/>
      <c r="O12" s="20"/>
      <c r="P12" s="11"/>
      <c r="Q12" s="11"/>
      <c r="R12" s="11"/>
      <c r="S12" s="11">
        <f>6300-2016</f>
        <v>4284</v>
      </c>
      <c r="T12" s="11"/>
      <c r="U12" s="11"/>
      <c r="V12" s="11"/>
      <c r="W12" s="11"/>
      <c r="X12" s="11"/>
      <c r="Y12" s="11"/>
      <c r="Z12" s="11"/>
      <c r="AA12" s="11"/>
    </row>
    <row r="13" spans="1:27" ht="64.5">
      <c r="A13" s="48">
        <v>9</v>
      </c>
      <c r="B13" s="23" t="s">
        <v>324</v>
      </c>
      <c r="C13" s="48" t="s">
        <v>102</v>
      </c>
      <c r="D13" s="2" t="s">
        <v>322</v>
      </c>
      <c r="E13" s="23" t="s">
        <v>323</v>
      </c>
      <c r="F13" s="49">
        <v>16380</v>
      </c>
      <c r="G13" s="49">
        <f t="shared" si="0"/>
        <v>0</v>
      </c>
      <c r="H13" s="49">
        <f t="shared" si="1"/>
        <v>0</v>
      </c>
      <c r="I13" s="50">
        <f t="shared" si="2"/>
        <v>16380</v>
      </c>
      <c r="J13" s="52">
        <v>11207</v>
      </c>
      <c r="K13" s="27"/>
      <c r="L13" s="47"/>
      <c r="M13" s="45" t="s">
        <v>46</v>
      </c>
      <c r="N13" s="31"/>
      <c r="O13" s="20"/>
      <c r="P13" s="11"/>
      <c r="Q13" s="11"/>
      <c r="R13" s="11"/>
      <c r="S13" s="11"/>
      <c r="T13" s="11"/>
      <c r="U13" s="11"/>
      <c r="V13" s="11"/>
      <c r="W13" s="11"/>
      <c r="X13" s="11"/>
      <c r="Y13" s="11"/>
      <c r="Z13" s="11"/>
      <c r="AA13" s="11"/>
    </row>
    <row r="14" spans="1:27" ht="129">
      <c r="A14" s="48">
        <v>10</v>
      </c>
      <c r="B14" s="23" t="s">
        <v>120</v>
      </c>
      <c r="C14" s="48" t="s">
        <v>117</v>
      </c>
      <c r="D14" s="2" t="s">
        <v>119</v>
      </c>
      <c r="E14" s="23" t="s">
        <v>118</v>
      </c>
      <c r="F14" s="49">
        <v>50000</v>
      </c>
      <c r="G14" s="49">
        <f t="shared" si="0"/>
        <v>0</v>
      </c>
      <c r="H14" s="49">
        <f t="shared" si="1"/>
        <v>0</v>
      </c>
      <c r="I14" s="50">
        <f t="shared" si="2"/>
        <v>50000</v>
      </c>
      <c r="J14" s="52"/>
      <c r="K14" s="27"/>
      <c r="L14" s="47"/>
      <c r="M14" s="45" t="s">
        <v>46</v>
      </c>
      <c r="N14" s="31"/>
      <c r="O14" s="20"/>
      <c r="P14" s="11"/>
      <c r="Q14" s="11"/>
      <c r="R14" s="11"/>
      <c r="S14" s="11"/>
      <c r="T14" s="11"/>
      <c r="U14" s="11"/>
      <c r="V14" s="11"/>
      <c r="W14" s="11"/>
      <c r="X14" s="11"/>
      <c r="Y14" s="11"/>
      <c r="Z14" s="11"/>
      <c r="AA14" s="11"/>
    </row>
    <row r="15" spans="1:27" ht="129">
      <c r="A15" s="48">
        <v>11</v>
      </c>
      <c r="B15" s="23" t="s">
        <v>240</v>
      </c>
      <c r="C15" s="48" t="s">
        <v>237</v>
      </c>
      <c r="D15" s="2" t="s">
        <v>238</v>
      </c>
      <c r="E15" s="23" t="s">
        <v>239</v>
      </c>
      <c r="F15" s="49">
        <v>5000</v>
      </c>
      <c r="G15" s="49">
        <f t="shared" si="0"/>
        <v>0</v>
      </c>
      <c r="H15" s="49">
        <f t="shared" si="1"/>
        <v>0</v>
      </c>
      <c r="I15" s="50">
        <f t="shared" si="2"/>
        <v>5000</v>
      </c>
      <c r="J15" s="52">
        <v>1120731</v>
      </c>
      <c r="K15" s="27"/>
      <c r="L15" s="47"/>
      <c r="M15" s="45" t="s">
        <v>46</v>
      </c>
      <c r="N15" s="31"/>
      <c r="O15" s="20"/>
      <c r="P15" s="11"/>
      <c r="Q15" s="11"/>
      <c r="R15" s="11"/>
      <c r="S15" s="11"/>
      <c r="T15" s="11"/>
      <c r="U15" s="11"/>
      <c r="V15" s="11"/>
      <c r="W15" s="11"/>
      <c r="X15" s="11"/>
      <c r="Y15" s="11"/>
      <c r="Z15" s="11"/>
      <c r="AA15" s="11"/>
    </row>
    <row r="16" spans="1:27" ht="145.5">
      <c r="A16" s="48">
        <v>12</v>
      </c>
      <c r="B16" s="23" t="s">
        <v>96</v>
      </c>
      <c r="C16" s="48" t="s">
        <v>93</v>
      </c>
      <c r="D16" s="2" t="s">
        <v>94</v>
      </c>
      <c r="E16" s="23" t="s">
        <v>95</v>
      </c>
      <c r="F16" s="49">
        <v>31728</v>
      </c>
      <c r="G16" s="49">
        <f t="shared" si="0"/>
        <v>0</v>
      </c>
      <c r="H16" s="49">
        <f t="shared" si="1"/>
        <v>31313</v>
      </c>
      <c r="I16" s="50">
        <f t="shared" si="2"/>
        <v>415</v>
      </c>
      <c r="J16" s="52">
        <v>1120731</v>
      </c>
      <c r="K16" s="27"/>
      <c r="L16" s="47"/>
      <c r="M16" s="45" t="s">
        <v>44</v>
      </c>
      <c r="N16" s="31"/>
      <c r="O16" s="20"/>
      <c r="P16" s="11">
        <v>12254</v>
      </c>
      <c r="Q16" s="11">
        <v>18135</v>
      </c>
      <c r="R16" s="11">
        <v>924</v>
      </c>
      <c r="S16" s="11"/>
      <c r="T16" s="11"/>
      <c r="U16" s="11"/>
      <c r="V16" s="11"/>
      <c r="W16" s="11"/>
      <c r="X16" s="11"/>
      <c r="Y16" s="11"/>
      <c r="Z16" s="11"/>
      <c r="AA16" s="11"/>
    </row>
    <row r="17" spans="1:27" ht="162">
      <c r="A17" s="48">
        <v>13</v>
      </c>
      <c r="B17" s="47" t="s">
        <v>82</v>
      </c>
      <c r="C17" s="48" t="s">
        <v>79</v>
      </c>
      <c r="D17" s="2" t="s">
        <v>208</v>
      </c>
      <c r="E17" s="47" t="s">
        <v>80</v>
      </c>
      <c r="F17" s="49">
        <v>6833</v>
      </c>
      <c r="G17" s="49">
        <f t="shared" si="0"/>
        <v>0</v>
      </c>
      <c r="H17" s="49">
        <f t="shared" si="1"/>
        <v>6833</v>
      </c>
      <c r="I17" s="50">
        <f t="shared" si="2"/>
        <v>0</v>
      </c>
      <c r="J17" s="52">
        <v>1110731</v>
      </c>
      <c r="K17" s="27"/>
      <c r="L17" s="47"/>
      <c r="M17" s="45" t="s">
        <v>46</v>
      </c>
      <c r="N17" s="31"/>
      <c r="O17" s="20"/>
      <c r="P17" s="11"/>
      <c r="Q17" s="11">
        <v>6833</v>
      </c>
      <c r="R17" s="11"/>
      <c r="S17" s="11"/>
      <c r="T17" s="11"/>
      <c r="U17" s="11"/>
      <c r="V17" s="11"/>
      <c r="W17" s="11"/>
      <c r="X17" s="11"/>
      <c r="Y17" s="11"/>
      <c r="Z17" s="11"/>
      <c r="AA17" s="11"/>
    </row>
    <row r="18" spans="1:27" ht="145.5">
      <c r="A18" s="48">
        <v>14</v>
      </c>
      <c r="B18" s="47" t="s">
        <v>210</v>
      </c>
      <c r="C18" s="48" t="s">
        <v>79</v>
      </c>
      <c r="D18" s="2" t="s">
        <v>209</v>
      </c>
      <c r="E18" s="47" t="s">
        <v>211</v>
      </c>
      <c r="F18" s="49">
        <v>585000</v>
      </c>
      <c r="G18" s="49">
        <f t="shared" si="0"/>
        <v>56615</v>
      </c>
      <c r="H18" s="49">
        <f t="shared" si="1"/>
        <v>412508</v>
      </c>
      <c r="I18" s="50">
        <f t="shared" si="2"/>
        <v>172492</v>
      </c>
      <c r="J18" s="52">
        <v>1110731</v>
      </c>
      <c r="K18" s="27"/>
      <c r="L18" s="47"/>
      <c r="M18" s="45" t="s">
        <v>46</v>
      </c>
      <c r="N18" s="31"/>
      <c r="O18" s="20"/>
      <c r="P18" s="11"/>
      <c r="Q18" s="11">
        <f>306111-6833</f>
        <v>299278</v>
      </c>
      <c r="R18" s="11">
        <v>56615</v>
      </c>
      <c r="S18" s="11">
        <v>56615</v>
      </c>
      <c r="T18" s="11"/>
      <c r="U18" s="11"/>
      <c r="V18" s="11"/>
      <c r="W18" s="11"/>
      <c r="X18" s="11"/>
      <c r="Y18" s="11"/>
      <c r="Z18" s="11"/>
      <c r="AA18" s="11"/>
    </row>
    <row r="19" spans="1:27" ht="258.75">
      <c r="A19" s="48">
        <v>15</v>
      </c>
      <c r="B19" s="47" t="s">
        <v>141</v>
      </c>
      <c r="C19" s="48" t="s">
        <v>138</v>
      </c>
      <c r="D19" s="2" t="s">
        <v>273</v>
      </c>
      <c r="E19" s="47" t="s">
        <v>139</v>
      </c>
      <c r="F19" s="49">
        <v>88145</v>
      </c>
      <c r="G19" s="49">
        <f t="shared" si="0"/>
        <v>42976</v>
      </c>
      <c r="H19" s="49">
        <f t="shared" si="1"/>
        <v>88145</v>
      </c>
      <c r="I19" s="50">
        <f t="shared" si="2"/>
        <v>0</v>
      </c>
      <c r="J19" s="52"/>
      <c r="K19" s="27"/>
      <c r="L19" s="47"/>
      <c r="M19" s="45"/>
      <c r="N19" s="31"/>
      <c r="O19" s="20"/>
      <c r="P19" s="11">
        <v>2500</v>
      </c>
      <c r="Q19" s="11">
        <v>21480</v>
      </c>
      <c r="R19" s="11">
        <v>21189</v>
      </c>
      <c r="S19" s="11">
        <v>42976</v>
      </c>
      <c r="T19" s="11"/>
      <c r="U19" s="11"/>
      <c r="V19" s="11"/>
      <c r="W19" s="11"/>
      <c r="X19" s="11"/>
      <c r="Y19" s="11"/>
      <c r="Z19" s="11"/>
      <c r="AA19" s="11"/>
    </row>
    <row r="20" spans="1:27" ht="113.25">
      <c r="A20" s="48">
        <v>16</v>
      </c>
      <c r="B20" s="47" t="s">
        <v>276</v>
      </c>
      <c r="C20" s="48" t="s">
        <v>138</v>
      </c>
      <c r="D20" s="2" t="s">
        <v>274</v>
      </c>
      <c r="E20" s="47" t="s">
        <v>275</v>
      </c>
      <c r="F20" s="49">
        <v>139674</v>
      </c>
      <c r="G20" s="49">
        <f t="shared" si="0"/>
        <v>887</v>
      </c>
      <c r="H20" s="49">
        <f t="shared" si="1"/>
        <v>887</v>
      </c>
      <c r="I20" s="50">
        <f t="shared" si="2"/>
        <v>138787</v>
      </c>
      <c r="J20" s="52"/>
      <c r="K20" s="27"/>
      <c r="L20" s="47"/>
      <c r="M20" s="45"/>
      <c r="N20" s="31"/>
      <c r="O20" s="20"/>
      <c r="P20" s="11"/>
      <c r="Q20" s="11"/>
      <c r="R20" s="11"/>
      <c r="S20" s="11">
        <f>43863-42976</f>
        <v>887</v>
      </c>
      <c r="T20" s="11"/>
      <c r="U20" s="11"/>
      <c r="V20" s="11"/>
      <c r="W20" s="11"/>
      <c r="X20" s="11"/>
      <c r="Y20" s="11"/>
      <c r="Z20" s="11"/>
      <c r="AA20" s="11"/>
    </row>
    <row r="21" spans="1:27" ht="177.75">
      <c r="A21" s="48">
        <v>17</v>
      </c>
      <c r="B21" s="47" t="s">
        <v>137</v>
      </c>
      <c r="C21" s="48" t="s">
        <v>134</v>
      </c>
      <c r="D21" s="2" t="s">
        <v>235</v>
      </c>
      <c r="E21" s="47" t="s">
        <v>236</v>
      </c>
      <c r="F21" s="49">
        <f>5000+10000</f>
        <v>15000</v>
      </c>
      <c r="G21" s="49">
        <f t="shared" si="0"/>
        <v>0</v>
      </c>
      <c r="H21" s="49">
        <f t="shared" si="1"/>
        <v>8764</v>
      </c>
      <c r="I21" s="50">
        <f t="shared" si="2"/>
        <v>6236</v>
      </c>
      <c r="J21" s="52">
        <v>1120731</v>
      </c>
      <c r="K21" s="27"/>
      <c r="L21" s="47"/>
      <c r="M21" s="45" t="s">
        <v>63</v>
      </c>
      <c r="N21" s="31"/>
      <c r="O21" s="20"/>
      <c r="P21" s="11"/>
      <c r="Q21" s="11"/>
      <c r="R21" s="11">
        <v>8764</v>
      </c>
      <c r="S21" s="11"/>
      <c r="T21" s="11"/>
      <c r="U21" s="11"/>
      <c r="V21" s="11"/>
      <c r="W21" s="11"/>
      <c r="X21" s="11"/>
      <c r="Y21" s="11"/>
      <c r="Z21" s="11"/>
      <c r="AA21" s="11"/>
    </row>
    <row r="22" spans="1:27" ht="258.75">
      <c r="A22" s="48">
        <v>18</v>
      </c>
      <c r="B22" s="47" t="s">
        <v>130</v>
      </c>
      <c r="C22" s="48" t="s">
        <v>127</v>
      </c>
      <c r="D22" s="2" t="s">
        <v>129</v>
      </c>
      <c r="E22" s="47" t="s">
        <v>128</v>
      </c>
      <c r="F22" s="49">
        <v>30105</v>
      </c>
      <c r="G22" s="49">
        <f t="shared" si="0"/>
        <v>0</v>
      </c>
      <c r="H22" s="49">
        <f t="shared" si="1"/>
        <v>13509</v>
      </c>
      <c r="I22" s="50">
        <f t="shared" si="2"/>
        <v>16596</v>
      </c>
      <c r="J22" s="52"/>
      <c r="K22" s="27"/>
      <c r="L22" s="47"/>
      <c r="M22" s="45" t="s">
        <v>67</v>
      </c>
      <c r="N22" s="31"/>
      <c r="O22" s="20"/>
      <c r="P22" s="11"/>
      <c r="Q22" s="11">
        <v>13509</v>
      </c>
      <c r="R22" s="11"/>
      <c r="S22" s="11"/>
      <c r="T22" s="11"/>
      <c r="U22" s="11"/>
      <c r="V22" s="11"/>
      <c r="W22" s="11"/>
      <c r="X22" s="11"/>
      <c r="Y22" s="11"/>
      <c r="Z22" s="11"/>
      <c r="AA22" s="11"/>
    </row>
    <row r="23" spans="1:27" ht="113.25">
      <c r="A23" s="48">
        <v>19</v>
      </c>
      <c r="B23" s="47" t="s">
        <v>126</v>
      </c>
      <c r="C23" s="48" t="s">
        <v>123</v>
      </c>
      <c r="D23" s="2" t="s">
        <v>125</v>
      </c>
      <c r="E23" s="47" t="s">
        <v>124</v>
      </c>
      <c r="F23" s="49">
        <v>33540</v>
      </c>
      <c r="G23" s="49">
        <f t="shared" si="0"/>
        <v>0</v>
      </c>
      <c r="H23" s="49">
        <f t="shared" si="1"/>
        <v>0</v>
      </c>
      <c r="I23" s="50">
        <f t="shared" si="2"/>
        <v>33540</v>
      </c>
      <c r="J23" s="52"/>
      <c r="K23" s="27"/>
      <c r="L23" s="47"/>
      <c r="M23" s="45" t="s">
        <v>46</v>
      </c>
      <c r="N23" s="31"/>
      <c r="O23" s="20"/>
      <c r="P23" s="11"/>
      <c r="Q23" s="11"/>
      <c r="R23" s="11"/>
      <c r="S23" s="11"/>
      <c r="T23" s="11"/>
      <c r="U23" s="11"/>
      <c r="V23" s="11"/>
      <c r="W23" s="11"/>
      <c r="X23" s="11"/>
      <c r="Y23" s="11"/>
      <c r="Z23" s="11"/>
      <c r="AA23" s="11"/>
    </row>
    <row r="24" spans="1:27" ht="48">
      <c r="A24" s="48">
        <v>20</v>
      </c>
      <c r="B24" s="47"/>
      <c r="C24" s="48" t="s">
        <v>115</v>
      </c>
      <c r="D24" s="2" t="s">
        <v>121</v>
      </c>
      <c r="E24" s="47" t="s">
        <v>122</v>
      </c>
      <c r="F24" s="49">
        <v>1339</v>
      </c>
      <c r="G24" s="49">
        <f t="shared" si="0"/>
        <v>0</v>
      </c>
      <c r="H24" s="49">
        <f t="shared" si="1"/>
        <v>0</v>
      </c>
      <c r="I24" s="50">
        <f t="shared" si="2"/>
        <v>1339</v>
      </c>
      <c r="J24" s="52"/>
      <c r="K24" s="27"/>
      <c r="L24" s="47"/>
      <c r="M24" s="45" t="s">
        <v>116</v>
      </c>
      <c r="N24" s="31"/>
      <c r="O24" s="20"/>
      <c r="P24" s="11"/>
      <c r="Q24" s="11"/>
      <c r="R24" s="11"/>
      <c r="S24" s="11"/>
      <c r="T24" s="11"/>
      <c r="U24" s="11"/>
      <c r="V24" s="11"/>
      <c r="W24" s="11"/>
      <c r="X24" s="11"/>
      <c r="Y24" s="11"/>
      <c r="Z24" s="11"/>
      <c r="AA24" s="11"/>
    </row>
    <row r="25" spans="1:27" ht="258.75">
      <c r="A25" s="48">
        <v>21</v>
      </c>
      <c r="B25" s="47" t="s">
        <v>109</v>
      </c>
      <c r="C25" s="48" t="s">
        <v>106</v>
      </c>
      <c r="D25" s="2" t="s">
        <v>108</v>
      </c>
      <c r="E25" s="47" t="s">
        <v>107</v>
      </c>
      <c r="F25" s="49">
        <v>21419</v>
      </c>
      <c r="G25" s="49">
        <f t="shared" si="0"/>
        <v>10126</v>
      </c>
      <c r="H25" s="49">
        <f t="shared" si="1"/>
        <v>21170</v>
      </c>
      <c r="I25" s="50">
        <f t="shared" si="2"/>
        <v>249</v>
      </c>
      <c r="J25" s="52"/>
      <c r="K25" s="27"/>
      <c r="L25" s="47"/>
      <c r="M25" s="45" t="s">
        <v>46</v>
      </c>
      <c r="N25" s="31"/>
      <c r="O25" s="20"/>
      <c r="P25" s="11"/>
      <c r="Q25" s="11">
        <v>3240</v>
      </c>
      <c r="R25" s="11">
        <v>7804</v>
      </c>
      <c r="S25" s="11">
        <v>10126</v>
      </c>
      <c r="T25" s="11"/>
      <c r="U25" s="11"/>
      <c r="V25" s="11"/>
      <c r="W25" s="11"/>
      <c r="X25" s="11"/>
      <c r="Y25" s="11"/>
      <c r="Z25" s="11"/>
      <c r="AA25" s="11"/>
    </row>
    <row r="26" spans="1:27" ht="194.25">
      <c r="A26" s="48">
        <v>22</v>
      </c>
      <c r="B26" s="47" t="s">
        <v>112</v>
      </c>
      <c r="C26" s="48" t="s">
        <v>106</v>
      </c>
      <c r="D26" s="2" t="s">
        <v>111</v>
      </c>
      <c r="E26" s="47" t="s">
        <v>294</v>
      </c>
      <c r="F26" s="49">
        <f>17600</f>
        <v>17600</v>
      </c>
      <c r="G26" s="49">
        <f t="shared" si="0"/>
        <v>4050</v>
      </c>
      <c r="H26" s="49">
        <f t="shared" si="1"/>
        <v>8070</v>
      </c>
      <c r="I26" s="50">
        <f t="shared" si="2"/>
        <v>9530</v>
      </c>
      <c r="J26" s="52"/>
      <c r="K26" s="27"/>
      <c r="L26" s="47"/>
      <c r="M26" s="45" t="s">
        <v>46</v>
      </c>
      <c r="N26" s="31"/>
      <c r="O26" s="20"/>
      <c r="P26" s="11"/>
      <c r="Q26" s="11">
        <v>2400</v>
      </c>
      <c r="R26" s="11">
        <v>1620</v>
      </c>
      <c r="S26" s="11">
        <v>4050</v>
      </c>
      <c r="T26" s="11"/>
      <c r="U26" s="11"/>
      <c r="V26" s="11"/>
      <c r="W26" s="11"/>
      <c r="X26" s="11"/>
      <c r="Y26" s="11"/>
      <c r="Z26" s="11"/>
      <c r="AA26" s="11"/>
    </row>
    <row r="27" spans="1:27" ht="48">
      <c r="A27" s="48">
        <v>23</v>
      </c>
      <c r="B27" s="47"/>
      <c r="C27" s="48" t="s">
        <v>106</v>
      </c>
      <c r="D27" s="2" t="s">
        <v>114</v>
      </c>
      <c r="E27" s="47" t="s">
        <v>113</v>
      </c>
      <c r="F27" s="49">
        <v>8316</v>
      </c>
      <c r="G27" s="49">
        <f t="shared" si="0"/>
        <v>1890</v>
      </c>
      <c r="H27" s="49">
        <f t="shared" si="1"/>
        <v>3780</v>
      </c>
      <c r="I27" s="50">
        <f t="shared" si="2"/>
        <v>4536</v>
      </c>
      <c r="J27" s="52"/>
      <c r="K27" s="27"/>
      <c r="L27" s="47"/>
      <c r="M27" s="45" t="s">
        <v>46</v>
      </c>
      <c r="N27" s="31"/>
      <c r="O27" s="20"/>
      <c r="P27" s="11"/>
      <c r="Q27" s="11">
        <v>1134</v>
      </c>
      <c r="R27" s="11">
        <v>756</v>
      </c>
      <c r="S27" s="11">
        <v>1890</v>
      </c>
      <c r="T27" s="11"/>
      <c r="U27" s="11"/>
      <c r="V27" s="11"/>
      <c r="W27" s="11"/>
      <c r="X27" s="11"/>
      <c r="Y27" s="11"/>
      <c r="Z27" s="11"/>
      <c r="AA27" s="11"/>
    </row>
    <row r="28" spans="1:27" ht="64.5">
      <c r="A28" s="48">
        <v>24</v>
      </c>
      <c r="B28" s="47" t="s">
        <v>298</v>
      </c>
      <c r="C28" s="48" t="s">
        <v>295</v>
      </c>
      <c r="D28" s="2" t="s">
        <v>297</v>
      </c>
      <c r="E28" s="47" t="s">
        <v>296</v>
      </c>
      <c r="F28" s="49">
        <v>390</v>
      </c>
      <c r="G28" s="49">
        <f t="shared" si="0"/>
        <v>0</v>
      </c>
      <c r="H28" s="49">
        <f t="shared" si="1"/>
        <v>0</v>
      </c>
      <c r="I28" s="50">
        <f t="shared" si="2"/>
        <v>390</v>
      </c>
      <c r="J28" s="52"/>
      <c r="K28" s="27"/>
      <c r="L28" s="47"/>
      <c r="M28" s="45" t="s">
        <v>46</v>
      </c>
      <c r="N28" s="31"/>
      <c r="O28" s="20"/>
      <c r="P28" s="11"/>
      <c r="Q28" s="11"/>
      <c r="R28" s="11"/>
      <c r="S28" s="11"/>
      <c r="T28" s="11"/>
      <c r="U28" s="11"/>
      <c r="V28" s="11"/>
      <c r="W28" s="11"/>
      <c r="X28" s="11"/>
      <c r="Y28" s="11"/>
      <c r="Z28" s="11"/>
      <c r="AA28" s="11"/>
    </row>
    <row r="29" spans="1:27" ht="81">
      <c r="A29" s="48">
        <v>25</v>
      </c>
      <c r="B29" s="47" t="s">
        <v>178</v>
      </c>
      <c r="C29" s="48" t="s">
        <v>175</v>
      </c>
      <c r="D29" s="2" t="s">
        <v>176</v>
      </c>
      <c r="E29" s="47" t="s">
        <v>177</v>
      </c>
      <c r="F29" s="49">
        <v>18522</v>
      </c>
      <c r="G29" s="49">
        <f t="shared" si="0"/>
        <v>0</v>
      </c>
      <c r="H29" s="49">
        <f t="shared" si="1"/>
        <v>0</v>
      </c>
      <c r="I29" s="50">
        <f t="shared" si="2"/>
        <v>18522</v>
      </c>
      <c r="J29" s="52">
        <v>1120131</v>
      </c>
      <c r="K29" s="27"/>
      <c r="L29" s="47"/>
      <c r="M29" s="45" t="s">
        <v>46</v>
      </c>
      <c r="N29" s="31"/>
      <c r="O29" s="20"/>
      <c r="P29" s="11"/>
      <c r="Q29" s="11"/>
      <c r="R29" s="11"/>
      <c r="S29" s="11"/>
      <c r="T29" s="11"/>
      <c r="U29" s="11"/>
      <c r="V29" s="11"/>
      <c r="W29" s="11"/>
      <c r="X29" s="11"/>
      <c r="Y29" s="11"/>
      <c r="Z29" s="11"/>
      <c r="AA29" s="11"/>
    </row>
    <row r="30" spans="1:27" ht="81">
      <c r="A30" s="48">
        <v>26</v>
      </c>
      <c r="B30" s="23" t="s">
        <v>262</v>
      </c>
      <c r="C30" s="48" t="s">
        <v>255</v>
      </c>
      <c r="D30" s="2" t="s">
        <v>256</v>
      </c>
      <c r="E30" s="23" t="s">
        <v>263</v>
      </c>
      <c r="F30" s="49">
        <v>481560</v>
      </c>
      <c r="G30" s="49">
        <f t="shared" si="0"/>
        <v>0</v>
      </c>
      <c r="H30" s="49">
        <f t="shared" si="1"/>
        <v>0</v>
      </c>
      <c r="I30" s="50">
        <f t="shared" si="2"/>
        <v>481560</v>
      </c>
      <c r="J30" s="52"/>
      <c r="K30" s="27"/>
      <c r="L30" s="47"/>
      <c r="M30" s="45" t="s">
        <v>116</v>
      </c>
      <c r="N30" s="31"/>
      <c r="O30" s="20"/>
      <c r="P30" s="11"/>
      <c r="Q30" s="11"/>
      <c r="R30" s="11"/>
      <c r="S30" s="11"/>
      <c r="T30" s="11"/>
      <c r="U30" s="11"/>
      <c r="V30" s="11"/>
      <c r="W30" s="11"/>
      <c r="X30" s="11"/>
      <c r="Y30" s="11"/>
      <c r="Z30" s="11"/>
      <c r="AA30" s="11"/>
    </row>
    <row r="31" spans="1:27" ht="113.25">
      <c r="A31" s="48">
        <v>27</v>
      </c>
      <c r="B31" s="47" t="s">
        <v>201</v>
      </c>
      <c r="C31" s="48" t="s">
        <v>198</v>
      </c>
      <c r="D31" s="2" t="s">
        <v>199</v>
      </c>
      <c r="E31" s="47" t="s">
        <v>200</v>
      </c>
      <c r="F31" s="49">
        <v>4000</v>
      </c>
      <c r="G31" s="49">
        <f t="shared" si="0"/>
        <v>6</v>
      </c>
      <c r="H31" s="49">
        <f t="shared" si="1"/>
        <v>4000</v>
      </c>
      <c r="I31" s="50">
        <f t="shared" si="2"/>
        <v>0</v>
      </c>
      <c r="J31" s="52">
        <v>1120331</v>
      </c>
      <c r="K31" s="27">
        <v>45022</v>
      </c>
      <c r="L31" s="47"/>
      <c r="M31" s="45" t="s">
        <v>45</v>
      </c>
      <c r="N31" s="31"/>
      <c r="O31" s="20"/>
      <c r="P31" s="11"/>
      <c r="Q31" s="11"/>
      <c r="R31" s="11">
        <v>3994</v>
      </c>
      <c r="S31" s="11">
        <v>6</v>
      </c>
      <c r="T31" s="11"/>
      <c r="U31" s="11"/>
      <c r="V31" s="11"/>
      <c r="W31" s="11"/>
      <c r="X31" s="11"/>
      <c r="Y31" s="11"/>
      <c r="Z31" s="11"/>
      <c r="AA31" s="11"/>
    </row>
    <row r="32" spans="1:27" ht="129">
      <c r="A32" s="48">
        <v>28</v>
      </c>
      <c r="B32" s="47" t="s">
        <v>248</v>
      </c>
      <c r="C32" s="48" t="s">
        <v>245</v>
      </c>
      <c r="D32" s="2" t="s">
        <v>246</v>
      </c>
      <c r="E32" s="47" t="s">
        <v>247</v>
      </c>
      <c r="F32" s="49">
        <v>124719</v>
      </c>
      <c r="G32" s="49">
        <f t="shared" si="0"/>
        <v>0</v>
      </c>
      <c r="H32" s="49">
        <f t="shared" si="1"/>
        <v>0</v>
      </c>
      <c r="I32" s="50">
        <f t="shared" si="2"/>
        <v>124719</v>
      </c>
      <c r="J32" s="52"/>
      <c r="K32" s="27"/>
      <c r="L32" s="47"/>
      <c r="M32" s="45" t="s">
        <v>45</v>
      </c>
      <c r="N32" s="31"/>
      <c r="O32" s="20"/>
      <c r="P32" s="11"/>
      <c r="Q32" s="11"/>
      <c r="R32" s="11"/>
      <c r="S32" s="11"/>
      <c r="T32" s="11"/>
      <c r="U32" s="11"/>
      <c r="V32" s="11"/>
      <c r="W32" s="11"/>
      <c r="X32" s="11"/>
      <c r="Y32" s="11"/>
      <c r="Z32" s="11"/>
      <c r="AA32" s="11"/>
    </row>
    <row r="33" spans="1:27" ht="113.25">
      <c r="A33" s="48">
        <v>29</v>
      </c>
      <c r="B33" s="47" t="s">
        <v>289</v>
      </c>
      <c r="C33" s="48" t="s">
        <v>286</v>
      </c>
      <c r="D33" s="2" t="s">
        <v>288</v>
      </c>
      <c r="E33" s="47" t="s">
        <v>287</v>
      </c>
      <c r="F33" s="49">
        <v>20000</v>
      </c>
      <c r="G33" s="49">
        <f t="shared" si="0"/>
        <v>0</v>
      </c>
      <c r="H33" s="49">
        <f t="shared" si="1"/>
        <v>0</v>
      </c>
      <c r="I33" s="50">
        <f t="shared" si="2"/>
        <v>20000</v>
      </c>
      <c r="J33" s="52"/>
      <c r="K33" s="27"/>
      <c r="L33" s="47"/>
      <c r="M33" s="45" t="s">
        <v>116</v>
      </c>
      <c r="N33" s="31"/>
      <c r="O33" s="20"/>
      <c r="P33" s="11"/>
      <c r="Q33" s="11"/>
      <c r="R33" s="11"/>
      <c r="S33" s="11"/>
      <c r="T33" s="11"/>
      <c r="U33" s="11"/>
      <c r="V33" s="11"/>
      <c r="W33" s="11"/>
      <c r="X33" s="11"/>
      <c r="Y33" s="11"/>
      <c r="Z33" s="11"/>
      <c r="AA33" s="11"/>
    </row>
    <row r="34" spans="1:27" ht="162">
      <c r="A34" s="48">
        <v>30</v>
      </c>
      <c r="B34" s="47" t="s">
        <v>285</v>
      </c>
      <c r="C34" s="48" t="s">
        <v>282</v>
      </c>
      <c r="D34" s="2" t="s">
        <v>284</v>
      </c>
      <c r="E34" s="47" t="s">
        <v>283</v>
      </c>
      <c r="F34" s="49">
        <v>108073</v>
      </c>
      <c r="G34" s="49">
        <f t="shared" si="0"/>
        <v>23159</v>
      </c>
      <c r="H34" s="49">
        <f t="shared" si="1"/>
        <v>23159</v>
      </c>
      <c r="I34" s="50">
        <f t="shared" si="2"/>
        <v>84914</v>
      </c>
      <c r="J34" s="52"/>
      <c r="K34" s="27"/>
      <c r="L34" s="47"/>
      <c r="M34" s="45" t="s">
        <v>46</v>
      </c>
      <c r="N34" s="31"/>
      <c r="O34" s="20"/>
      <c r="P34" s="11"/>
      <c r="Q34" s="11"/>
      <c r="R34" s="11"/>
      <c r="S34" s="11">
        <v>23159</v>
      </c>
      <c r="T34" s="11"/>
      <c r="U34" s="11"/>
      <c r="V34" s="11"/>
      <c r="W34" s="11"/>
      <c r="X34" s="11"/>
      <c r="Y34" s="11"/>
      <c r="Z34" s="11"/>
      <c r="AA34" s="11"/>
    </row>
    <row r="35" spans="1:27" ht="96.75">
      <c r="A35" s="48">
        <v>31</v>
      </c>
      <c r="B35" s="47" t="s">
        <v>261</v>
      </c>
      <c r="C35" s="48" t="s">
        <v>257</v>
      </c>
      <c r="D35" s="2" t="s">
        <v>260</v>
      </c>
      <c r="E35" s="47" t="s">
        <v>259</v>
      </c>
      <c r="F35" s="49">
        <v>45000</v>
      </c>
      <c r="G35" s="49">
        <f t="shared" si="0"/>
        <v>0</v>
      </c>
      <c r="H35" s="49">
        <f t="shared" si="1"/>
        <v>0</v>
      </c>
      <c r="I35" s="50">
        <f t="shared" si="2"/>
        <v>45000</v>
      </c>
      <c r="J35" s="52"/>
      <c r="K35" s="27"/>
      <c r="L35" s="47"/>
      <c r="M35" s="45" t="s">
        <v>258</v>
      </c>
      <c r="N35" s="31"/>
      <c r="O35" s="20"/>
      <c r="P35" s="11"/>
      <c r="Q35" s="11"/>
      <c r="R35" s="11"/>
      <c r="S35" s="11"/>
      <c r="T35" s="11"/>
      <c r="U35" s="11"/>
      <c r="V35" s="11"/>
      <c r="W35" s="11"/>
      <c r="X35" s="11"/>
      <c r="Y35" s="11"/>
      <c r="Z35" s="11"/>
      <c r="AA35" s="11"/>
    </row>
    <row r="36" spans="1:39" ht="81">
      <c r="A36" s="48">
        <v>32</v>
      </c>
      <c r="B36" s="47" t="s">
        <v>147</v>
      </c>
      <c r="C36" s="48" t="s">
        <v>144</v>
      </c>
      <c r="D36" s="2" t="s">
        <v>146</v>
      </c>
      <c r="E36" s="47" t="s">
        <v>145</v>
      </c>
      <c r="F36" s="49">
        <v>42000</v>
      </c>
      <c r="G36" s="49">
        <f t="shared" si="0"/>
        <v>42000</v>
      </c>
      <c r="H36" s="49">
        <f t="shared" si="1"/>
        <v>42000</v>
      </c>
      <c r="I36" s="50">
        <f t="shared" si="2"/>
        <v>0</v>
      </c>
      <c r="J36" s="13"/>
      <c r="K36" s="27"/>
      <c r="L36" s="23"/>
      <c r="M36" s="45" t="s">
        <v>66</v>
      </c>
      <c r="N36" s="9"/>
      <c r="O36" s="20"/>
      <c r="P36" s="11"/>
      <c r="Q36" s="11"/>
      <c r="R36" s="11"/>
      <c r="S36" s="11">
        <v>42000</v>
      </c>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227</v>
      </c>
      <c r="C37" s="48" t="s">
        <v>226</v>
      </c>
      <c r="D37" s="2" t="s">
        <v>229</v>
      </c>
      <c r="E37" s="47" t="s">
        <v>228</v>
      </c>
      <c r="F37" s="49">
        <f>SUM(AB37:AM37)</f>
        <v>10000</v>
      </c>
      <c r="G37" s="49">
        <f t="shared" si="0"/>
        <v>10000</v>
      </c>
      <c r="H37" s="49">
        <f t="shared" si="1"/>
        <v>10000</v>
      </c>
      <c r="I37" s="50">
        <f t="shared" si="2"/>
        <v>0</v>
      </c>
      <c r="J37" s="13"/>
      <c r="K37" s="27"/>
      <c r="L37" s="23"/>
      <c r="M37" s="45"/>
      <c r="N37" s="9"/>
      <c r="O37" s="20"/>
      <c r="P37" s="11"/>
      <c r="Q37" s="11"/>
      <c r="R37" s="11"/>
      <c r="S37" s="11">
        <v>10000</v>
      </c>
      <c r="T37" s="11"/>
      <c r="U37" s="11"/>
      <c r="V37" s="11"/>
      <c r="W37" s="11"/>
      <c r="X37" s="11"/>
      <c r="Y37" s="11"/>
      <c r="Z37" s="11"/>
      <c r="AA37" s="11"/>
      <c r="AB37" s="44"/>
      <c r="AC37" s="44"/>
      <c r="AD37" s="44"/>
      <c r="AE37" s="44">
        <v>10000</v>
      </c>
      <c r="AF37" s="44"/>
      <c r="AG37" s="44"/>
      <c r="AH37" s="44"/>
      <c r="AI37" s="44"/>
      <c r="AJ37" s="44"/>
      <c r="AK37" s="44"/>
      <c r="AL37" s="44"/>
      <c r="AM37" s="44"/>
    </row>
    <row r="38" spans="1:39" ht="48">
      <c r="A38" s="48">
        <v>34</v>
      </c>
      <c r="B38" s="47" t="s">
        <v>71</v>
      </c>
      <c r="C38" s="48" t="s">
        <v>142</v>
      </c>
      <c r="D38" s="2" t="s">
        <v>143</v>
      </c>
      <c r="E38" s="47" t="s">
        <v>272</v>
      </c>
      <c r="F38" s="49">
        <f>SUM(AB38:AM38)</f>
        <v>1450000</v>
      </c>
      <c r="G38" s="49">
        <f t="shared" si="0"/>
        <v>261411</v>
      </c>
      <c r="H38" s="49">
        <f t="shared" si="1"/>
        <v>1307055</v>
      </c>
      <c r="I38" s="50">
        <f t="shared" si="2"/>
        <v>142945</v>
      </c>
      <c r="J38" s="13"/>
      <c r="K38" s="27"/>
      <c r="L38" s="23"/>
      <c r="M38" s="45" t="s">
        <v>47</v>
      </c>
      <c r="N38" s="9"/>
      <c r="O38" s="20"/>
      <c r="P38" s="11">
        <v>522822</v>
      </c>
      <c r="Q38" s="11">
        <v>261411</v>
      </c>
      <c r="R38" s="11">
        <v>261411</v>
      </c>
      <c r="S38" s="11">
        <v>261411</v>
      </c>
      <c r="T38" s="11"/>
      <c r="U38" s="11"/>
      <c r="V38" s="11"/>
      <c r="W38" s="11"/>
      <c r="X38" s="11"/>
      <c r="Y38" s="11"/>
      <c r="Z38" s="11"/>
      <c r="AA38" s="11"/>
      <c r="AB38" s="44">
        <v>290000</v>
      </c>
      <c r="AC38" s="44">
        <v>290000</v>
      </c>
      <c r="AD38" s="44">
        <v>290000</v>
      </c>
      <c r="AE38" s="44">
        <v>290000</v>
      </c>
      <c r="AF38" s="44">
        <v>290000</v>
      </c>
      <c r="AG38" s="44"/>
      <c r="AH38" s="44"/>
      <c r="AI38" s="44"/>
      <c r="AJ38" s="44"/>
      <c r="AK38" s="44"/>
      <c r="AL38" s="44"/>
      <c r="AM38" s="44"/>
    </row>
    <row r="39" spans="1:39" ht="48">
      <c r="A39" s="48">
        <v>35</v>
      </c>
      <c r="B39" s="47" t="s">
        <v>326</v>
      </c>
      <c r="C39" s="48" t="s">
        <v>142</v>
      </c>
      <c r="D39" s="2" t="s">
        <v>327</v>
      </c>
      <c r="E39" s="47" t="s">
        <v>325</v>
      </c>
      <c r="F39" s="49">
        <v>412230</v>
      </c>
      <c r="G39" s="49">
        <f>S39</f>
        <v>0</v>
      </c>
      <c r="H39" s="49">
        <f>SUM(P39:S39)</f>
        <v>0</v>
      </c>
      <c r="I39" s="50">
        <f>F39-H39</f>
        <v>412230</v>
      </c>
      <c r="J39" s="13"/>
      <c r="K39" s="27"/>
      <c r="L39" s="23"/>
      <c r="M39" s="45" t="s">
        <v>66</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48">
      <c r="A40" s="48">
        <v>36</v>
      </c>
      <c r="B40" s="47" t="s">
        <v>163</v>
      </c>
      <c r="C40" s="48" t="s">
        <v>158</v>
      </c>
      <c r="D40" s="2" t="s">
        <v>160</v>
      </c>
      <c r="E40" s="47" t="s">
        <v>184</v>
      </c>
      <c r="F40" s="49">
        <f>SUM(AB40:AM40)</f>
        <v>166300</v>
      </c>
      <c r="G40" s="49">
        <f t="shared" si="0"/>
        <v>0</v>
      </c>
      <c r="H40" s="49">
        <f t="shared" si="1"/>
        <v>126700</v>
      </c>
      <c r="I40" s="50">
        <f t="shared" si="2"/>
        <v>39600</v>
      </c>
      <c r="J40" s="13"/>
      <c r="K40" s="27"/>
      <c r="L40" s="23"/>
      <c r="M40" s="45" t="s">
        <v>47</v>
      </c>
      <c r="N40" s="9"/>
      <c r="O40" s="20"/>
      <c r="P40" s="11"/>
      <c r="Q40" s="11"/>
      <c r="R40" s="11">
        <v>126700</v>
      </c>
      <c r="S40" s="11"/>
      <c r="T40" s="11"/>
      <c r="U40" s="11"/>
      <c r="V40" s="11"/>
      <c r="W40" s="11"/>
      <c r="X40" s="11"/>
      <c r="Y40" s="11"/>
      <c r="Z40" s="11"/>
      <c r="AA40" s="11"/>
      <c r="AB40" s="44"/>
      <c r="AC40" s="44">
        <v>130500</v>
      </c>
      <c r="AD40" s="44">
        <v>35800</v>
      </c>
      <c r="AE40" s="44"/>
      <c r="AF40" s="44"/>
      <c r="AG40" s="44"/>
      <c r="AH40" s="44"/>
      <c r="AI40" s="44"/>
      <c r="AJ40" s="44"/>
      <c r="AK40" s="44"/>
      <c r="AL40" s="44"/>
      <c r="AM40" s="44"/>
    </row>
    <row r="41" spans="1:39" ht="48">
      <c r="A41" s="48">
        <v>37</v>
      </c>
      <c r="B41" s="47" t="s">
        <v>163</v>
      </c>
      <c r="C41" s="48" t="s">
        <v>159</v>
      </c>
      <c r="D41" s="2" t="s">
        <v>161</v>
      </c>
      <c r="E41" s="47" t="s">
        <v>162</v>
      </c>
      <c r="F41" s="49">
        <f>SUM(AB41:AM41)</f>
        <v>97146</v>
      </c>
      <c r="G41" s="49">
        <f t="shared" si="0"/>
        <v>0</v>
      </c>
      <c r="H41" s="49">
        <f t="shared" si="1"/>
        <v>0</v>
      </c>
      <c r="I41" s="50">
        <f t="shared" si="2"/>
        <v>97146</v>
      </c>
      <c r="J41" s="13"/>
      <c r="K41" s="27"/>
      <c r="L41" s="23"/>
      <c r="M41" s="45" t="s">
        <v>47</v>
      </c>
      <c r="N41" s="9"/>
      <c r="O41" s="20"/>
      <c r="P41" s="11"/>
      <c r="Q41" s="11"/>
      <c r="R41" s="11"/>
      <c r="S41" s="11"/>
      <c r="T41" s="11"/>
      <c r="U41" s="11"/>
      <c r="V41" s="11"/>
      <c r="W41" s="11"/>
      <c r="X41" s="11"/>
      <c r="Y41" s="11"/>
      <c r="Z41" s="11"/>
      <c r="AA41" s="11"/>
      <c r="AB41" s="44"/>
      <c r="AC41" s="44">
        <v>97146</v>
      </c>
      <c r="AD41" s="44"/>
      <c r="AE41" s="44"/>
      <c r="AF41" s="44"/>
      <c r="AG41" s="44"/>
      <c r="AH41" s="44"/>
      <c r="AI41" s="44"/>
      <c r="AJ41" s="44"/>
      <c r="AK41" s="44"/>
      <c r="AL41" s="44"/>
      <c r="AM41" s="44"/>
    </row>
    <row r="42" spans="1:39" ht="81">
      <c r="A42" s="48">
        <v>38</v>
      </c>
      <c r="B42" s="47" t="s">
        <v>321</v>
      </c>
      <c r="C42" s="48" t="s">
        <v>318</v>
      </c>
      <c r="D42" s="2" t="s">
        <v>320</v>
      </c>
      <c r="E42" s="47" t="s">
        <v>319</v>
      </c>
      <c r="F42" s="49">
        <v>9000</v>
      </c>
      <c r="G42" s="49">
        <f t="shared" si="0"/>
        <v>9000</v>
      </c>
      <c r="H42" s="49">
        <f t="shared" si="1"/>
        <v>9000</v>
      </c>
      <c r="I42" s="50">
        <f t="shared" si="2"/>
        <v>0</v>
      </c>
      <c r="J42" s="13"/>
      <c r="K42" s="27"/>
      <c r="L42" s="23"/>
      <c r="M42" s="45" t="s">
        <v>66</v>
      </c>
      <c r="N42" s="9"/>
      <c r="O42" s="20"/>
      <c r="P42" s="11"/>
      <c r="Q42" s="11"/>
      <c r="R42" s="11"/>
      <c r="S42" s="11">
        <v>9000</v>
      </c>
      <c r="T42" s="11"/>
      <c r="U42" s="11"/>
      <c r="V42" s="11"/>
      <c r="W42" s="11"/>
      <c r="X42" s="11"/>
      <c r="Y42" s="11"/>
      <c r="Z42" s="11"/>
      <c r="AA42" s="11"/>
      <c r="AB42" s="44"/>
      <c r="AC42" s="44"/>
      <c r="AD42" s="44"/>
      <c r="AE42" s="44"/>
      <c r="AF42" s="44"/>
      <c r="AG42" s="44"/>
      <c r="AH42" s="44"/>
      <c r="AI42" s="44"/>
      <c r="AJ42" s="44"/>
      <c r="AK42" s="44"/>
      <c r="AL42" s="44"/>
      <c r="AM42" s="44"/>
    </row>
    <row r="43" spans="1:39" ht="177.75">
      <c r="A43" s="48">
        <v>39</v>
      </c>
      <c r="B43" s="47" t="s">
        <v>225</v>
      </c>
      <c r="C43" s="48" t="s">
        <v>222</v>
      </c>
      <c r="D43" s="2" t="s">
        <v>223</v>
      </c>
      <c r="E43" s="47" t="s">
        <v>224</v>
      </c>
      <c r="F43" s="49">
        <v>61200</v>
      </c>
      <c r="G43" s="49">
        <f t="shared" si="0"/>
        <v>0</v>
      </c>
      <c r="H43" s="49">
        <f t="shared" si="1"/>
        <v>61200</v>
      </c>
      <c r="I43" s="50">
        <f t="shared" si="2"/>
        <v>0</v>
      </c>
      <c r="J43" s="13"/>
      <c r="K43" s="27">
        <v>44993</v>
      </c>
      <c r="L43" s="23"/>
      <c r="M43" s="45" t="s">
        <v>66</v>
      </c>
      <c r="N43" s="9"/>
      <c r="O43" s="20"/>
      <c r="P43" s="11"/>
      <c r="Q43" s="11"/>
      <c r="R43" s="11">
        <v>61200</v>
      </c>
      <c r="S43" s="11"/>
      <c r="T43" s="11"/>
      <c r="U43" s="11"/>
      <c r="V43" s="11"/>
      <c r="W43" s="11"/>
      <c r="X43" s="11"/>
      <c r="Y43" s="11"/>
      <c r="Z43" s="11"/>
      <c r="AA43" s="11"/>
      <c r="AB43" s="44"/>
      <c r="AC43" s="44"/>
      <c r="AD43" s="44"/>
      <c r="AE43" s="44"/>
      <c r="AF43" s="44"/>
      <c r="AG43" s="44"/>
      <c r="AH43" s="44"/>
      <c r="AI43" s="44"/>
      <c r="AJ43" s="44"/>
      <c r="AK43" s="44"/>
      <c r="AL43" s="44"/>
      <c r="AM43" s="44"/>
    </row>
    <row r="44" spans="1:39" ht="194.25">
      <c r="A44" s="48">
        <v>40</v>
      </c>
      <c r="B44" s="47" t="s">
        <v>78</v>
      </c>
      <c r="C44" s="48" t="s">
        <v>75</v>
      </c>
      <c r="D44" s="2" t="s">
        <v>76</v>
      </c>
      <c r="E44" s="47" t="s">
        <v>77</v>
      </c>
      <c r="F44" s="49">
        <v>30524</v>
      </c>
      <c r="G44" s="49">
        <f t="shared" si="0"/>
        <v>0</v>
      </c>
      <c r="H44" s="49">
        <f t="shared" si="1"/>
        <v>17706</v>
      </c>
      <c r="I44" s="50">
        <f t="shared" si="2"/>
        <v>12818</v>
      </c>
      <c r="J44" s="13">
        <v>1120731</v>
      </c>
      <c r="K44" s="27"/>
      <c r="L44" s="23"/>
      <c r="M44" s="45" t="s">
        <v>56</v>
      </c>
      <c r="N44" s="9"/>
      <c r="O44" s="20"/>
      <c r="P44" s="11"/>
      <c r="Q44" s="11">
        <v>17706</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48">
      <c r="A45" s="48">
        <v>41</v>
      </c>
      <c r="B45" s="47" t="s">
        <v>252</v>
      </c>
      <c r="C45" s="48" t="s">
        <v>249</v>
      </c>
      <c r="D45" s="2" t="s">
        <v>250</v>
      </c>
      <c r="E45" s="47" t="s">
        <v>251</v>
      </c>
      <c r="F45" s="49">
        <v>29600</v>
      </c>
      <c r="G45" s="49">
        <f t="shared" si="0"/>
        <v>29600</v>
      </c>
      <c r="H45" s="49">
        <f t="shared" si="1"/>
        <v>29600</v>
      </c>
      <c r="I45" s="50">
        <f t="shared" si="2"/>
        <v>0</v>
      </c>
      <c r="J45" s="13"/>
      <c r="K45" s="27"/>
      <c r="L45" s="23"/>
      <c r="M45" s="45" t="s">
        <v>43</v>
      </c>
      <c r="N45" s="9"/>
      <c r="O45" s="20"/>
      <c r="P45" s="11"/>
      <c r="Q45" s="11"/>
      <c r="R45" s="11"/>
      <c r="S45" s="11">
        <v>29600</v>
      </c>
      <c r="T45" s="11"/>
      <c r="U45" s="11"/>
      <c r="V45" s="11"/>
      <c r="W45" s="11"/>
      <c r="X45" s="11"/>
      <c r="Y45" s="11"/>
      <c r="Z45" s="11"/>
      <c r="AA45" s="11"/>
      <c r="AB45" s="44"/>
      <c r="AC45" s="44"/>
      <c r="AD45" s="44"/>
      <c r="AE45" s="44"/>
      <c r="AF45" s="44"/>
      <c r="AG45" s="44"/>
      <c r="AH45" s="44"/>
      <c r="AI45" s="44"/>
      <c r="AJ45" s="44"/>
      <c r="AK45" s="44"/>
      <c r="AL45" s="44"/>
      <c r="AM45" s="44"/>
    </row>
    <row r="46" spans="1:39" ht="48">
      <c r="A46" s="48">
        <v>42</v>
      </c>
      <c r="B46" s="47" t="s">
        <v>280</v>
      </c>
      <c r="C46" s="48" t="s">
        <v>277</v>
      </c>
      <c r="D46" s="2" t="s">
        <v>279</v>
      </c>
      <c r="E46" s="47" t="s">
        <v>278</v>
      </c>
      <c r="F46" s="49">
        <v>30000</v>
      </c>
      <c r="G46" s="49">
        <f t="shared" si="0"/>
        <v>30000</v>
      </c>
      <c r="H46" s="49">
        <f t="shared" si="1"/>
        <v>30000</v>
      </c>
      <c r="I46" s="50">
        <f t="shared" si="2"/>
        <v>0</v>
      </c>
      <c r="J46" s="13"/>
      <c r="K46" s="27"/>
      <c r="L46" s="23"/>
      <c r="M46" s="45" t="s">
        <v>46</v>
      </c>
      <c r="N46" s="9"/>
      <c r="O46" s="20"/>
      <c r="P46" s="11"/>
      <c r="Q46" s="11"/>
      <c r="R46" s="11"/>
      <c r="S46" s="11">
        <v>30000</v>
      </c>
      <c r="T46" s="11"/>
      <c r="U46" s="11"/>
      <c r="V46" s="11"/>
      <c r="W46" s="11"/>
      <c r="X46" s="11"/>
      <c r="Y46" s="11"/>
      <c r="Z46" s="11"/>
      <c r="AA46" s="11"/>
      <c r="AB46" s="44"/>
      <c r="AC46" s="44"/>
      <c r="AD46" s="44"/>
      <c r="AE46" s="44"/>
      <c r="AF46" s="44"/>
      <c r="AG46" s="44"/>
      <c r="AH46" s="44"/>
      <c r="AI46" s="44"/>
      <c r="AJ46" s="44"/>
      <c r="AK46" s="44"/>
      <c r="AL46" s="44"/>
      <c r="AM46" s="44"/>
    </row>
    <row r="47" spans="1:39" ht="64.5">
      <c r="A47" s="48">
        <v>43</v>
      </c>
      <c r="B47" s="47" t="s">
        <v>172</v>
      </c>
      <c r="C47" s="48" t="s">
        <v>171</v>
      </c>
      <c r="D47" s="2" t="s">
        <v>173</v>
      </c>
      <c r="E47" s="47" t="s">
        <v>174</v>
      </c>
      <c r="F47" s="49">
        <v>99430</v>
      </c>
      <c r="G47" s="49">
        <f t="shared" si="0"/>
        <v>0</v>
      </c>
      <c r="H47" s="49">
        <f t="shared" si="1"/>
        <v>99430</v>
      </c>
      <c r="I47" s="50">
        <f t="shared" si="2"/>
        <v>0</v>
      </c>
      <c r="J47" s="13"/>
      <c r="K47" s="27"/>
      <c r="L47" s="23"/>
      <c r="M47" s="45" t="s">
        <v>66</v>
      </c>
      <c r="N47" s="9"/>
      <c r="O47" s="20"/>
      <c r="P47" s="11"/>
      <c r="Q47" s="11">
        <v>99430</v>
      </c>
      <c r="R47" s="11"/>
      <c r="S47" s="11"/>
      <c r="T47" s="11"/>
      <c r="U47" s="11"/>
      <c r="V47" s="11"/>
      <c r="W47" s="11"/>
      <c r="X47" s="11"/>
      <c r="Y47" s="11"/>
      <c r="Z47" s="11"/>
      <c r="AA47" s="11"/>
      <c r="AB47" s="44"/>
      <c r="AC47" s="44"/>
      <c r="AD47" s="44"/>
      <c r="AE47" s="44"/>
      <c r="AF47" s="44"/>
      <c r="AG47" s="44"/>
      <c r="AH47" s="44"/>
      <c r="AI47" s="44"/>
      <c r="AJ47" s="44"/>
      <c r="AK47" s="44"/>
      <c r="AL47" s="44"/>
      <c r="AM47" s="44"/>
    </row>
    <row r="48" spans="1:39" ht="81">
      <c r="A48" s="48">
        <v>44</v>
      </c>
      <c r="B48" s="54" t="s">
        <v>60</v>
      </c>
      <c r="C48" s="48" t="s">
        <v>57</v>
      </c>
      <c r="D48" s="2" t="s">
        <v>58</v>
      </c>
      <c r="E48" s="47" t="s">
        <v>59</v>
      </c>
      <c r="F48" s="49">
        <v>4240</v>
      </c>
      <c r="G48" s="49">
        <f t="shared" si="0"/>
        <v>0</v>
      </c>
      <c r="H48" s="49">
        <f t="shared" si="1"/>
        <v>0</v>
      </c>
      <c r="I48" s="50">
        <f t="shared" si="2"/>
        <v>4240</v>
      </c>
      <c r="J48" s="13">
        <v>11012</v>
      </c>
      <c r="K48" s="27"/>
      <c r="L48" s="47"/>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64</v>
      </c>
      <c r="C49" s="48" t="s">
        <v>61</v>
      </c>
      <c r="D49" s="2" t="s">
        <v>62</v>
      </c>
      <c r="E49" s="47" t="s">
        <v>85</v>
      </c>
      <c r="F49" s="49">
        <v>86893</v>
      </c>
      <c r="G49" s="49">
        <f t="shared" si="0"/>
        <v>0</v>
      </c>
      <c r="H49" s="49">
        <f t="shared" si="1"/>
        <v>86893</v>
      </c>
      <c r="I49" s="50">
        <f t="shared" si="2"/>
        <v>0</v>
      </c>
      <c r="J49" s="13">
        <v>11112</v>
      </c>
      <c r="K49" s="27"/>
      <c r="L49" s="23"/>
      <c r="M49" s="45" t="s">
        <v>55</v>
      </c>
      <c r="N49" s="9"/>
      <c r="O49" s="20"/>
      <c r="P49" s="11">
        <v>86893</v>
      </c>
      <c r="Q49" s="11"/>
      <c r="R49" s="11"/>
      <c r="S49" s="11"/>
      <c r="T49" s="11"/>
      <c r="U49" s="11"/>
      <c r="V49" s="11"/>
      <c r="W49" s="11"/>
      <c r="X49" s="11"/>
      <c r="Y49" s="11"/>
      <c r="Z49" s="11"/>
      <c r="AA49" s="11"/>
      <c r="AB49" s="44"/>
      <c r="AC49" s="44"/>
      <c r="AD49" s="44"/>
      <c r="AE49" s="44"/>
      <c r="AF49" s="44"/>
      <c r="AG49" s="44"/>
      <c r="AH49" s="44"/>
      <c r="AI49" s="44"/>
      <c r="AJ49" s="44"/>
      <c r="AK49" s="44"/>
      <c r="AL49" s="44"/>
      <c r="AM49" s="44"/>
    </row>
    <row r="50" spans="1:39" ht="113.25">
      <c r="A50" s="48">
        <v>46</v>
      </c>
      <c r="B50" s="47" t="s">
        <v>131</v>
      </c>
      <c r="C50" s="48" t="s">
        <v>70</v>
      </c>
      <c r="D50" s="2" t="s">
        <v>133</v>
      </c>
      <c r="E50" s="47" t="s">
        <v>132</v>
      </c>
      <c r="F50" s="49">
        <v>674560</v>
      </c>
      <c r="G50" s="49">
        <f t="shared" si="0"/>
        <v>0</v>
      </c>
      <c r="H50" s="49">
        <f t="shared" si="1"/>
        <v>0</v>
      </c>
      <c r="I50" s="50">
        <f t="shared" si="2"/>
        <v>674560</v>
      </c>
      <c r="J50" s="13"/>
      <c r="K50" s="27"/>
      <c r="L50" s="23"/>
      <c r="M50" s="45" t="s">
        <v>55</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72</v>
      </c>
      <c r="C51" s="48" t="s">
        <v>70</v>
      </c>
      <c r="D51" s="2" t="s">
        <v>155</v>
      </c>
      <c r="E51" s="47" t="s">
        <v>156</v>
      </c>
      <c r="F51" s="49">
        <v>1540</v>
      </c>
      <c r="G51" s="49">
        <f t="shared" si="0"/>
        <v>0</v>
      </c>
      <c r="H51" s="49">
        <f t="shared" si="1"/>
        <v>1540</v>
      </c>
      <c r="I51" s="50">
        <f t="shared" si="2"/>
        <v>0</v>
      </c>
      <c r="J51" s="13"/>
      <c r="K51" s="27"/>
      <c r="L51" s="23"/>
      <c r="M51" s="45" t="s">
        <v>55</v>
      </c>
      <c r="N51" s="9"/>
      <c r="O51" s="20"/>
      <c r="P51" s="11">
        <v>1540</v>
      </c>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94.25">
      <c r="A52" s="48">
        <v>48</v>
      </c>
      <c r="B52" s="47" t="s">
        <v>154</v>
      </c>
      <c r="C52" s="48" t="s">
        <v>69</v>
      </c>
      <c r="D52" s="2" t="s">
        <v>152</v>
      </c>
      <c r="E52" s="47" t="s">
        <v>153</v>
      </c>
      <c r="F52" s="49">
        <v>500217</v>
      </c>
      <c r="G52" s="49">
        <f t="shared" si="0"/>
        <v>0</v>
      </c>
      <c r="H52" s="49">
        <f t="shared" si="1"/>
        <v>500217</v>
      </c>
      <c r="I52" s="50">
        <f t="shared" si="2"/>
        <v>0</v>
      </c>
      <c r="J52" s="13"/>
      <c r="K52" s="27"/>
      <c r="L52" s="23"/>
      <c r="M52" s="45" t="s">
        <v>55</v>
      </c>
      <c r="N52" s="9"/>
      <c r="O52" s="20"/>
      <c r="P52" s="11"/>
      <c r="Q52" s="11">
        <v>272154</v>
      </c>
      <c r="R52" s="11">
        <v>228063</v>
      </c>
      <c r="S52" s="11"/>
      <c r="T52" s="11"/>
      <c r="U52" s="11"/>
      <c r="V52" s="11"/>
      <c r="W52" s="11"/>
      <c r="X52" s="11"/>
      <c r="Y52" s="11"/>
      <c r="Z52" s="11"/>
      <c r="AA52" s="11"/>
      <c r="AB52" s="44"/>
      <c r="AC52" s="44"/>
      <c r="AD52" s="44"/>
      <c r="AE52" s="44"/>
      <c r="AF52" s="44"/>
      <c r="AG52" s="44"/>
      <c r="AH52" s="44"/>
      <c r="AI52" s="44"/>
      <c r="AJ52" s="44"/>
      <c r="AK52" s="44"/>
      <c r="AL52" s="44"/>
      <c r="AM52" s="44"/>
    </row>
    <row r="53" spans="1:39" ht="113.25">
      <c r="A53" s="48">
        <v>49</v>
      </c>
      <c r="B53" s="47" t="s">
        <v>88</v>
      </c>
      <c r="C53" s="48" t="s">
        <v>65</v>
      </c>
      <c r="D53" s="2" t="s">
        <v>86</v>
      </c>
      <c r="E53" s="47" t="s">
        <v>87</v>
      </c>
      <c r="F53" s="49">
        <v>51806</v>
      </c>
      <c r="G53" s="49">
        <f t="shared" si="0"/>
        <v>9135</v>
      </c>
      <c r="H53" s="49">
        <f t="shared" si="1"/>
        <v>51806</v>
      </c>
      <c r="I53" s="50">
        <f t="shared" si="2"/>
        <v>0</v>
      </c>
      <c r="J53" s="13">
        <v>1111231</v>
      </c>
      <c r="K53" s="27">
        <v>45040</v>
      </c>
      <c r="L53" s="23"/>
      <c r="M53" s="45" t="s">
        <v>55</v>
      </c>
      <c r="N53" s="9"/>
      <c r="O53" s="20"/>
      <c r="P53" s="11"/>
      <c r="Q53" s="11">
        <v>42671</v>
      </c>
      <c r="R53" s="11"/>
      <c r="S53" s="11">
        <v>9135</v>
      </c>
      <c r="T53" s="11"/>
      <c r="U53" s="11"/>
      <c r="V53" s="11"/>
      <c r="W53" s="11"/>
      <c r="X53" s="11"/>
      <c r="Y53" s="11"/>
      <c r="Z53" s="11"/>
      <c r="AA53" s="11"/>
      <c r="AB53" s="44"/>
      <c r="AC53" s="44"/>
      <c r="AD53" s="44"/>
      <c r="AE53" s="44"/>
      <c r="AF53" s="44"/>
      <c r="AG53" s="44"/>
      <c r="AH53" s="44"/>
      <c r="AI53" s="44"/>
      <c r="AJ53" s="44"/>
      <c r="AK53" s="44"/>
      <c r="AL53" s="44"/>
      <c r="AM53" s="44"/>
    </row>
    <row r="54" spans="1:39" ht="64.5">
      <c r="A54" s="48">
        <v>50</v>
      </c>
      <c r="B54" s="55" t="s">
        <v>193</v>
      </c>
      <c r="C54" s="48" t="s">
        <v>190</v>
      </c>
      <c r="D54" s="2" t="s">
        <v>191</v>
      </c>
      <c r="E54" s="55" t="s">
        <v>192</v>
      </c>
      <c r="F54" s="49">
        <v>620000</v>
      </c>
      <c r="G54" s="49">
        <f t="shared" si="0"/>
        <v>36316</v>
      </c>
      <c r="H54" s="49">
        <f t="shared" si="1"/>
        <v>100748</v>
      </c>
      <c r="I54" s="50">
        <f t="shared" si="2"/>
        <v>519252</v>
      </c>
      <c r="J54" s="13"/>
      <c r="K54" s="27"/>
      <c r="L54" s="23"/>
      <c r="M54" s="45" t="s">
        <v>55</v>
      </c>
      <c r="N54" s="9"/>
      <c r="O54" s="20"/>
      <c r="P54" s="11"/>
      <c r="Q54" s="11"/>
      <c r="R54" s="11">
        <v>64432</v>
      </c>
      <c r="S54" s="11">
        <v>36316</v>
      </c>
      <c r="T54" s="11"/>
      <c r="U54" s="11"/>
      <c r="V54" s="11"/>
      <c r="W54" s="11"/>
      <c r="X54" s="11"/>
      <c r="Y54" s="11"/>
      <c r="Z54" s="11"/>
      <c r="AA54" s="11"/>
      <c r="AB54" s="44"/>
      <c r="AC54" s="44"/>
      <c r="AD54" s="44"/>
      <c r="AE54" s="44"/>
      <c r="AF54" s="44"/>
      <c r="AG54" s="44"/>
      <c r="AH54" s="44"/>
      <c r="AI54" s="44"/>
      <c r="AJ54" s="44"/>
      <c r="AK54" s="44"/>
      <c r="AL54" s="44"/>
      <c r="AM54" s="44"/>
    </row>
    <row r="55" spans="1:39" ht="113.25">
      <c r="A55" s="48">
        <v>51</v>
      </c>
      <c r="B55" s="55" t="s">
        <v>197</v>
      </c>
      <c r="C55" s="48" t="s">
        <v>190</v>
      </c>
      <c r="D55" s="2" t="s">
        <v>195</v>
      </c>
      <c r="E55" s="55" t="s">
        <v>192</v>
      </c>
      <c r="F55" s="49">
        <v>728000</v>
      </c>
      <c r="G55" s="49">
        <f t="shared" si="0"/>
        <v>126068</v>
      </c>
      <c r="H55" s="49">
        <f t="shared" si="1"/>
        <v>392288</v>
      </c>
      <c r="I55" s="50">
        <f t="shared" si="2"/>
        <v>335712</v>
      </c>
      <c r="J55" s="13"/>
      <c r="K55" s="27"/>
      <c r="L55" s="23"/>
      <c r="M55" s="45" t="s">
        <v>55</v>
      </c>
      <c r="N55" s="9"/>
      <c r="O55" s="20"/>
      <c r="P55" s="11"/>
      <c r="Q55" s="11">
        <v>140152</v>
      </c>
      <c r="R55" s="11">
        <v>126068</v>
      </c>
      <c r="S55" s="11">
        <v>126068</v>
      </c>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55" t="s">
        <v>183</v>
      </c>
      <c r="C56" s="48" t="s">
        <v>180</v>
      </c>
      <c r="D56" s="2" t="s">
        <v>181</v>
      </c>
      <c r="E56" s="55" t="s">
        <v>182</v>
      </c>
      <c r="F56" s="49">
        <v>147560</v>
      </c>
      <c r="G56" s="49">
        <f t="shared" si="0"/>
        <v>0</v>
      </c>
      <c r="H56" s="49">
        <f t="shared" si="1"/>
        <v>0</v>
      </c>
      <c r="I56" s="50">
        <f t="shared" si="2"/>
        <v>147560</v>
      </c>
      <c r="J56" s="13"/>
      <c r="K56" s="27"/>
      <c r="L56" s="23"/>
      <c r="M56" s="45" t="s">
        <v>55</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64.5">
      <c r="A57" s="48">
        <v>53</v>
      </c>
      <c r="B57" s="55" t="s">
        <v>265</v>
      </c>
      <c r="C57" s="48" t="s">
        <v>180</v>
      </c>
      <c r="D57" s="2" t="s">
        <v>266</v>
      </c>
      <c r="E57" s="55" t="s">
        <v>264</v>
      </c>
      <c r="F57" s="49">
        <v>1001300</v>
      </c>
      <c r="G57" s="49">
        <f t="shared" si="0"/>
        <v>0</v>
      </c>
      <c r="H57" s="49">
        <f t="shared" si="1"/>
        <v>0</v>
      </c>
      <c r="I57" s="50">
        <f t="shared" si="2"/>
        <v>1001300</v>
      </c>
      <c r="J57" s="13"/>
      <c r="K57" s="27"/>
      <c r="L57" s="23"/>
      <c r="M57" s="45" t="s">
        <v>55</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57" t="s">
        <v>312</v>
      </c>
      <c r="C58" s="48" t="s">
        <v>309</v>
      </c>
      <c r="D58" s="2" t="s">
        <v>311</v>
      </c>
      <c r="E58" s="55" t="s">
        <v>310</v>
      </c>
      <c r="F58" s="49">
        <v>18660</v>
      </c>
      <c r="G58" s="49">
        <f t="shared" si="0"/>
        <v>0</v>
      </c>
      <c r="H58" s="49">
        <f t="shared" si="1"/>
        <v>0</v>
      </c>
      <c r="I58" s="50">
        <f t="shared" si="2"/>
        <v>18660</v>
      </c>
      <c r="J58" s="13"/>
      <c r="K58" s="27"/>
      <c r="L58" s="23"/>
      <c r="M58" s="45" t="s">
        <v>269</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23" t="s">
        <v>281</v>
      </c>
      <c r="C59" s="48" t="s">
        <v>268</v>
      </c>
      <c r="D59" s="2" t="s">
        <v>271</v>
      </c>
      <c r="E59" s="47" t="s">
        <v>270</v>
      </c>
      <c r="F59" s="49">
        <v>688548</v>
      </c>
      <c r="G59" s="49">
        <f t="shared" si="0"/>
        <v>688548</v>
      </c>
      <c r="H59" s="49">
        <f t="shared" si="1"/>
        <v>688548</v>
      </c>
      <c r="I59" s="50">
        <f t="shared" si="2"/>
        <v>0</v>
      </c>
      <c r="J59" s="13"/>
      <c r="K59" s="27"/>
      <c r="L59" s="23"/>
      <c r="M59" s="9" t="s">
        <v>269</v>
      </c>
      <c r="N59" s="9"/>
      <c r="O59" s="20"/>
      <c r="P59" s="11"/>
      <c r="Q59" s="11"/>
      <c r="R59" s="11"/>
      <c r="S59" s="11">
        <v>688548</v>
      </c>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197</v>
      </c>
      <c r="C60" s="48" t="s">
        <v>194</v>
      </c>
      <c r="D60" s="2" t="s">
        <v>196</v>
      </c>
      <c r="E60" s="47" t="s">
        <v>192</v>
      </c>
      <c r="F60" s="49">
        <v>286349</v>
      </c>
      <c r="G60" s="49">
        <f t="shared" si="0"/>
        <v>60000</v>
      </c>
      <c r="H60" s="49">
        <f t="shared" si="1"/>
        <v>87154</v>
      </c>
      <c r="I60" s="50">
        <f t="shared" si="2"/>
        <v>199195</v>
      </c>
      <c r="J60" s="13"/>
      <c r="K60" s="27"/>
      <c r="L60" s="23"/>
      <c r="M60" s="45" t="s">
        <v>55</v>
      </c>
      <c r="N60" s="9"/>
      <c r="O60" s="20"/>
      <c r="P60" s="11"/>
      <c r="Q60" s="11"/>
      <c r="R60" s="11">
        <v>27154</v>
      </c>
      <c r="S60" s="11">
        <v>60000</v>
      </c>
      <c r="T60" s="11"/>
      <c r="U60" s="11"/>
      <c r="V60" s="11"/>
      <c r="W60" s="11"/>
      <c r="X60" s="11"/>
      <c r="Y60" s="11"/>
      <c r="Z60" s="11"/>
      <c r="AA60" s="11"/>
      <c r="AB60" s="44"/>
      <c r="AC60" s="44"/>
      <c r="AD60" s="44"/>
      <c r="AE60" s="44"/>
      <c r="AF60" s="44"/>
      <c r="AG60" s="44"/>
      <c r="AH60" s="44"/>
      <c r="AI60" s="44"/>
      <c r="AJ60" s="44"/>
      <c r="AK60" s="44"/>
      <c r="AL60" s="44"/>
      <c r="AM60" s="44"/>
    </row>
    <row r="61" spans="1:39" ht="96.75">
      <c r="A61" s="48">
        <v>57</v>
      </c>
      <c r="B61" s="55" t="s">
        <v>317</v>
      </c>
      <c r="C61" s="48" t="s">
        <v>313</v>
      </c>
      <c r="D61" s="2" t="s">
        <v>316</v>
      </c>
      <c r="E61" s="55" t="s">
        <v>315</v>
      </c>
      <c r="F61" s="49">
        <v>6000</v>
      </c>
      <c r="G61" s="49">
        <f t="shared" si="0"/>
        <v>0</v>
      </c>
      <c r="H61" s="49">
        <f t="shared" si="1"/>
        <v>0</v>
      </c>
      <c r="I61" s="50">
        <f t="shared" si="2"/>
        <v>6000</v>
      </c>
      <c r="J61" s="13">
        <v>1120731</v>
      </c>
      <c r="K61" s="27"/>
      <c r="L61" s="23"/>
      <c r="M61" s="45" t="s">
        <v>314</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145.5">
      <c r="A62" s="48">
        <v>58</v>
      </c>
      <c r="B62" s="55" t="s">
        <v>244</v>
      </c>
      <c r="C62" s="48" t="s">
        <v>241</v>
      </c>
      <c r="D62" s="2" t="s">
        <v>242</v>
      </c>
      <c r="E62" s="55" t="s">
        <v>243</v>
      </c>
      <c r="F62" s="49">
        <v>10000</v>
      </c>
      <c r="G62" s="49">
        <f t="shared" si="0"/>
        <v>0</v>
      </c>
      <c r="H62" s="49">
        <f t="shared" si="1"/>
        <v>0</v>
      </c>
      <c r="I62" s="50">
        <f t="shared" si="2"/>
        <v>10000</v>
      </c>
      <c r="J62" s="13">
        <v>11212</v>
      </c>
      <c r="K62" s="27"/>
      <c r="L62" s="23"/>
      <c r="M62" s="45" t="s">
        <v>63</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168</v>
      </c>
      <c r="C63" s="48" t="s">
        <v>165</v>
      </c>
      <c r="D63" s="2" t="s">
        <v>166</v>
      </c>
      <c r="E63" s="47" t="s">
        <v>167</v>
      </c>
      <c r="F63" s="49">
        <v>134856</v>
      </c>
      <c r="G63" s="49">
        <f>S63</f>
        <v>23253</v>
      </c>
      <c r="H63" s="49">
        <f>SUM(P63:S63)</f>
        <v>60030</v>
      </c>
      <c r="I63" s="50">
        <f>F63-H63</f>
        <v>74826</v>
      </c>
      <c r="J63" s="13">
        <v>1120731</v>
      </c>
      <c r="K63" s="27"/>
      <c r="L63" s="23"/>
      <c r="M63" s="45" t="s">
        <v>48</v>
      </c>
      <c r="N63" s="9"/>
      <c r="O63" s="20"/>
      <c r="P63" s="11"/>
      <c r="Q63" s="11">
        <v>36777</v>
      </c>
      <c r="R63" s="11"/>
      <c r="S63" s="11">
        <v>23253</v>
      </c>
      <c r="T63" s="11"/>
      <c r="U63" s="11"/>
      <c r="V63" s="11"/>
      <c r="W63" s="11"/>
      <c r="X63" s="11"/>
      <c r="Y63" s="11"/>
      <c r="Z63" s="11"/>
      <c r="AA63" s="11"/>
      <c r="AB63" s="44"/>
      <c r="AC63" s="44"/>
      <c r="AD63" s="44"/>
      <c r="AE63" s="44"/>
      <c r="AF63" s="44"/>
      <c r="AG63" s="44"/>
      <c r="AH63" s="44"/>
      <c r="AI63" s="44"/>
      <c r="AJ63" s="44"/>
      <c r="AK63" s="44"/>
      <c r="AL63" s="44"/>
      <c r="AM63" s="44"/>
    </row>
    <row r="64" spans="1:39" ht="129">
      <c r="A64" s="48">
        <v>60</v>
      </c>
      <c r="B64" s="47" t="s">
        <v>189</v>
      </c>
      <c r="C64" s="48" t="s">
        <v>185</v>
      </c>
      <c r="D64" s="2" t="s">
        <v>186</v>
      </c>
      <c r="E64" s="47" t="s">
        <v>188</v>
      </c>
      <c r="F64" s="49">
        <v>32675</v>
      </c>
      <c r="G64" s="49">
        <f t="shared" si="0"/>
        <v>0</v>
      </c>
      <c r="H64" s="49">
        <f t="shared" si="1"/>
        <v>32675</v>
      </c>
      <c r="I64" s="50">
        <f t="shared" si="2"/>
        <v>0</v>
      </c>
      <c r="J64" s="13"/>
      <c r="K64" s="27"/>
      <c r="L64" s="23"/>
      <c r="M64" s="45" t="s">
        <v>187</v>
      </c>
      <c r="N64" s="9"/>
      <c r="O64" s="20"/>
      <c r="P64" s="11"/>
      <c r="Q64" s="11">
        <v>32675</v>
      </c>
      <c r="R64" s="11"/>
      <c r="S64" s="11"/>
      <c r="T64" s="11"/>
      <c r="U64" s="11"/>
      <c r="V64" s="11"/>
      <c r="W64" s="11"/>
      <c r="X64" s="11"/>
      <c r="Y64" s="11"/>
      <c r="Z64" s="11"/>
      <c r="AA64" s="11"/>
      <c r="AB64" s="44"/>
      <c r="AC64" s="44"/>
      <c r="AD64" s="44"/>
      <c r="AE64" s="44"/>
      <c r="AF64" s="44"/>
      <c r="AG64" s="44"/>
      <c r="AH64" s="44"/>
      <c r="AI64" s="44"/>
      <c r="AJ64" s="44"/>
      <c r="AK64" s="44"/>
      <c r="AL64" s="44"/>
      <c r="AM64" s="44"/>
    </row>
    <row r="65" spans="1:27" s="39" customFormat="1" ht="113.25">
      <c r="A65" s="48">
        <v>61</v>
      </c>
      <c r="B65" s="53" t="s">
        <v>164</v>
      </c>
      <c r="C65" s="22" t="s">
        <v>217</v>
      </c>
      <c r="D65" s="23" t="s">
        <v>84</v>
      </c>
      <c r="E65" s="53" t="s">
        <v>83</v>
      </c>
      <c r="F65" s="51">
        <v>176325</v>
      </c>
      <c r="G65" s="49">
        <f t="shared" si="0"/>
        <v>0</v>
      </c>
      <c r="H65" s="49">
        <f t="shared" si="1"/>
        <v>176325</v>
      </c>
      <c r="I65" s="50">
        <f t="shared" si="2"/>
        <v>0</v>
      </c>
      <c r="J65" s="52"/>
      <c r="K65" s="28"/>
      <c r="L65" s="47" t="s">
        <v>202</v>
      </c>
      <c r="M65" s="38" t="s">
        <v>48</v>
      </c>
      <c r="N65" s="24"/>
      <c r="O65" s="25"/>
      <c r="P65" s="26">
        <v>168738</v>
      </c>
      <c r="Q65" s="26">
        <v>1824</v>
      </c>
      <c r="R65" s="26">
        <v>5763</v>
      </c>
      <c r="S65" s="26"/>
      <c r="T65" s="26"/>
      <c r="U65" s="26"/>
      <c r="V65" s="26"/>
      <c r="W65" s="26"/>
      <c r="X65" s="26"/>
      <c r="Y65" s="26"/>
      <c r="Z65" s="26"/>
      <c r="AA65" s="26"/>
    </row>
    <row r="66" spans="1:39" ht="81">
      <c r="A66" s="48">
        <v>62</v>
      </c>
      <c r="B66" s="55" t="s">
        <v>221</v>
      </c>
      <c r="C66" s="48" t="s">
        <v>217</v>
      </c>
      <c r="D66" s="2" t="s">
        <v>220</v>
      </c>
      <c r="E66" s="55" t="s">
        <v>219</v>
      </c>
      <c r="F66" s="49">
        <v>452860</v>
      </c>
      <c r="G66" s="49">
        <f t="shared" si="0"/>
        <v>76408</v>
      </c>
      <c r="H66" s="49">
        <f t="shared" si="1"/>
        <v>281982</v>
      </c>
      <c r="I66" s="50">
        <f t="shared" si="2"/>
        <v>170878</v>
      </c>
      <c r="J66" s="13">
        <v>1120731</v>
      </c>
      <c r="K66" s="27"/>
      <c r="L66" s="23"/>
      <c r="M66" s="45" t="s">
        <v>218</v>
      </c>
      <c r="N66" s="9"/>
      <c r="O66" s="20"/>
      <c r="P66" s="11"/>
      <c r="Q66" s="11"/>
      <c r="R66" s="11">
        <f>211337-R65</f>
        <v>205574</v>
      </c>
      <c r="S66" s="11">
        <v>76408</v>
      </c>
      <c r="T66" s="11"/>
      <c r="U66" s="11"/>
      <c r="V66" s="11"/>
      <c r="W66" s="11"/>
      <c r="X66" s="11"/>
      <c r="Y66" s="11"/>
      <c r="Z66" s="11"/>
      <c r="AA66" s="11"/>
      <c r="AB66" s="44"/>
      <c r="AC66" s="44"/>
      <c r="AD66" s="44"/>
      <c r="AE66" s="44"/>
      <c r="AF66" s="44"/>
      <c r="AG66" s="44"/>
      <c r="AH66" s="44"/>
      <c r="AI66" s="44"/>
      <c r="AJ66" s="44"/>
      <c r="AK66" s="44"/>
      <c r="AL66" s="44"/>
      <c r="AM66" s="44"/>
    </row>
    <row r="67" spans="1:39" ht="81">
      <c r="A67" s="48">
        <v>63</v>
      </c>
      <c r="B67" s="55" t="s">
        <v>308</v>
      </c>
      <c r="C67" s="48" t="s">
        <v>305</v>
      </c>
      <c r="D67" s="2" t="s">
        <v>307</v>
      </c>
      <c r="E67" s="55" t="s">
        <v>306</v>
      </c>
      <c r="F67" s="49">
        <v>10000</v>
      </c>
      <c r="G67" s="49">
        <f>S67</f>
        <v>0</v>
      </c>
      <c r="H67" s="49">
        <f>SUM(P67:S67)</f>
        <v>0</v>
      </c>
      <c r="I67" s="50">
        <f>F67-H67</f>
        <v>10000</v>
      </c>
      <c r="J67" s="13">
        <v>1121110</v>
      </c>
      <c r="K67" s="27"/>
      <c r="L67" s="23"/>
      <c r="M67" s="45" t="s">
        <v>48</v>
      </c>
      <c r="N67" s="9"/>
      <c r="O67" s="20"/>
      <c r="P67" s="11"/>
      <c r="Q67" s="11"/>
      <c r="R67" s="11"/>
      <c r="S67" s="11"/>
      <c r="T67" s="11"/>
      <c r="U67" s="11"/>
      <c r="V67" s="11"/>
      <c r="W67" s="11"/>
      <c r="X67" s="11"/>
      <c r="Y67" s="11"/>
      <c r="Z67" s="11"/>
      <c r="AA67" s="11"/>
      <c r="AB67" s="44"/>
      <c r="AC67" s="44"/>
      <c r="AD67" s="44"/>
      <c r="AE67" s="44"/>
      <c r="AF67" s="44"/>
      <c r="AG67" s="44"/>
      <c r="AH67" s="44"/>
      <c r="AI67" s="44"/>
      <c r="AJ67" s="44"/>
      <c r="AK67" s="44"/>
      <c r="AL67" s="44"/>
      <c r="AM67" s="44"/>
    </row>
    <row r="68" spans="1:27" s="39" customFormat="1" ht="48">
      <c r="A68" s="48">
        <v>64</v>
      </c>
      <c r="B68" s="56" t="s">
        <v>207</v>
      </c>
      <c r="C68" s="22" t="s">
        <v>203</v>
      </c>
      <c r="D68" s="23" t="s">
        <v>204</v>
      </c>
      <c r="E68" s="56" t="s">
        <v>206</v>
      </c>
      <c r="F68" s="51">
        <v>39163</v>
      </c>
      <c r="G68" s="49">
        <f t="shared" si="0"/>
        <v>0</v>
      </c>
      <c r="H68" s="49">
        <f t="shared" si="1"/>
        <v>6524</v>
      </c>
      <c r="I68" s="50">
        <f t="shared" si="2"/>
        <v>32639</v>
      </c>
      <c r="J68" s="52">
        <v>1120630</v>
      </c>
      <c r="K68" s="28"/>
      <c r="L68" s="47"/>
      <c r="M68" s="38" t="s">
        <v>205</v>
      </c>
      <c r="N68" s="24"/>
      <c r="O68" s="25"/>
      <c r="P68" s="26"/>
      <c r="Q68" s="26"/>
      <c r="R68" s="26">
        <v>6524</v>
      </c>
      <c r="S68" s="26"/>
      <c r="T68" s="26"/>
      <c r="U68" s="26"/>
      <c r="V68" s="26"/>
      <c r="W68" s="26"/>
      <c r="X68" s="26"/>
      <c r="Y68" s="26"/>
      <c r="Z68" s="26"/>
      <c r="AA68" s="26"/>
    </row>
    <row r="69" spans="1:27" s="39" customFormat="1" ht="113.25">
      <c r="A69" s="48">
        <v>65</v>
      </c>
      <c r="B69" s="53" t="s">
        <v>293</v>
      </c>
      <c r="C69" s="22" t="s">
        <v>290</v>
      </c>
      <c r="D69" s="23" t="s">
        <v>292</v>
      </c>
      <c r="E69" s="53" t="s">
        <v>291</v>
      </c>
      <c r="F69" s="51">
        <v>48300</v>
      </c>
      <c r="G69" s="49">
        <f t="shared" si="0"/>
        <v>38626</v>
      </c>
      <c r="H69" s="49">
        <f t="shared" si="1"/>
        <v>38626</v>
      </c>
      <c r="I69" s="50">
        <f t="shared" si="2"/>
        <v>9674</v>
      </c>
      <c r="J69" s="52"/>
      <c r="K69" s="28"/>
      <c r="L69" s="47"/>
      <c r="M69" s="38" t="s">
        <v>205</v>
      </c>
      <c r="N69" s="24"/>
      <c r="O69" s="25"/>
      <c r="P69" s="26"/>
      <c r="Q69" s="26"/>
      <c r="R69" s="26"/>
      <c r="S69" s="26">
        <v>38626</v>
      </c>
      <c r="T69" s="26"/>
      <c r="U69" s="26"/>
      <c r="V69" s="26"/>
      <c r="W69" s="26"/>
      <c r="X69" s="26"/>
      <c r="Y69" s="26"/>
      <c r="Z69" s="26"/>
      <c r="AA69" s="26"/>
    </row>
    <row r="70" spans="1:27" s="39" customFormat="1" ht="81">
      <c r="A70" s="48">
        <v>66</v>
      </c>
      <c r="B70" s="53" t="s">
        <v>234</v>
      </c>
      <c r="C70" s="22" t="s">
        <v>230</v>
      </c>
      <c r="D70" s="23" t="s">
        <v>231</v>
      </c>
      <c r="E70" s="53" t="s">
        <v>232</v>
      </c>
      <c r="F70" s="51">
        <v>1050000</v>
      </c>
      <c r="G70" s="49">
        <f t="shared" si="0"/>
        <v>239003</v>
      </c>
      <c r="H70" s="49">
        <f t="shared" si="1"/>
        <v>558485</v>
      </c>
      <c r="I70" s="50">
        <f t="shared" si="2"/>
        <v>491515</v>
      </c>
      <c r="J70" s="52"/>
      <c r="K70" s="28"/>
      <c r="L70" s="47"/>
      <c r="M70" s="38" t="s">
        <v>233</v>
      </c>
      <c r="N70" s="24"/>
      <c r="O70" s="25"/>
      <c r="P70" s="26"/>
      <c r="Q70" s="26"/>
      <c r="R70" s="26">
        <v>319482</v>
      </c>
      <c r="S70" s="26">
        <v>239003</v>
      </c>
      <c r="T70" s="26"/>
      <c r="U70" s="26"/>
      <c r="V70" s="26"/>
      <c r="W70" s="26"/>
      <c r="X70" s="26"/>
      <c r="Y70" s="26"/>
      <c r="Z70" s="26"/>
      <c r="AA70" s="26"/>
    </row>
    <row r="71" spans="1:27" s="36" customFormat="1" ht="24.75" customHeight="1">
      <c r="A71" s="14"/>
      <c r="B71" s="15" t="s">
        <v>1</v>
      </c>
      <c r="C71" s="16"/>
      <c r="D71" s="17"/>
      <c r="E71" s="17"/>
      <c r="F71" s="18">
        <f>SUM(F5:F70)</f>
        <v>12013817</v>
      </c>
      <c r="G71" s="18">
        <f>SUM(G5:G70)</f>
        <v>2047318</v>
      </c>
      <c r="H71" s="18">
        <f>SUM(H5:H70)</f>
        <v>5819913</v>
      </c>
      <c r="I71" s="18">
        <f>SUM(I5:I70)</f>
        <v>6193904</v>
      </c>
      <c r="J71" s="19"/>
      <c r="K71" s="29"/>
      <c r="L71" s="40"/>
      <c r="M71" s="46"/>
      <c r="N71" s="32"/>
      <c r="O71" s="21"/>
      <c r="P71" s="12"/>
      <c r="Q71" s="12"/>
      <c r="R71" s="12"/>
      <c r="S71" s="12"/>
      <c r="T71" s="12"/>
      <c r="U71" s="12"/>
      <c r="V71" s="12"/>
      <c r="W71" s="12"/>
      <c r="X71" s="12"/>
      <c r="Y71" s="12"/>
      <c r="Z71" s="12"/>
      <c r="AA71" s="12"/>
    </row>
    <row r="72" spans="1:10" ht="6" customHeight="1">
      <c r="A72" s="3"/>
      <c r="B72" s="4"/>
      <c r="C72" s="5"/>
      <c r="D72" s="41"/>
      <c r="E72" s="4"/>
      <c r="F72" s="4"/>
      <c r="G72" s="4"/>
      <c r="H72" s="4"/>
      <c r="I72" s="4"/>
      <c r="J72" s="5"/>
    </row>
    <row r="73" spans="1:7" ht="15.75" hidden="1">
      <c r="A73" s="63" t="s">
        <v>49</v>
      </c>
      <c r="B73" s="63"/>
      <c r="C73" s="63"/>
      <c r="D73" s="63"/>
      <c r="E73" s="63"/>
      <c r="F73" s="63"/>
      <c r="G73" s="63"/>
    </row>
    <row r="74" spans="1:7" ht="15.75" hidden="1">
      <c r="A74" s="64" t="s">
        <v>50</v>
      </c>
      <c r="B74" s="64"/>
      <c r="C74" s="64"/>
      <c r="D74" s="64"/>
      <c r="E74" s="64"/>
      <c r="F74" s="64"/>
      <c r="G74" s="64"/>
    </row>
    <row r="75" spans="1:7" ht="15.75" hidden="1">
      <c r="A75" s="58" t="s">
        <v>51</v>
      </c>
      <c r="B75" s="58"/>
      <c r="C75" s="58"/>
      <c r="D75" s="58"/>
      <c r="E75" s="58"/>
      <c r="F75" s="58"/>
      <c r="G75" s="58"/>
    </row>
    <row r="76" spans="1:27" s="6" customFormat="1" ht="15.75" hidden="1">
      <c r="A76" s="58" t="s">
        <v>52</v>
      </c>
      <c r="B76" s="58"/>
      <c r="C76" s="58"/>
      <c r="D76" s="58"/>
      <c r="E76" s="58"/>
      <c r="F76" s="58"/>
      <c r="G76" s="58"/>
      <c r="J76" s="8"/>
      <c r="K76" s="30"/>
      <c r="L76" s="37"/>
      <c r="M76" s="42"/>
      <c r="N76" s="42"/>
      <c r="O76" s="43"/>
      <c r="P76" s="44"/>
      <c r="Q76" s="44"/>
      <c r="R76" s="44"/>
      <c r="S76" s="44"/>
      <c r="T76" s="44"/>
      <c r="U76" s="44"/>
      <c r="V76" s="44"/>
      <c r="W76" s="44"/>
      <c r="X76" s="44"/>
      <c r="Y76" s="44"/>
      <c r="Z76" s="44"/>
      <c r="AA76" s="44"/>
    </row>
    <row r="77" spans="1:27" s="6" customFormat="1" ht="19.5">
      <c r="A77" s="59" t="s">
        <v>53</v>
      </c>
      <c r="B77" s="59"/>
      <c r="C77" s="59"/>
      <c r="D77" s="7"/>
      <c r="E77" s="60" t="s">
        <v>54</v>
      </c>
      <c r="F77" s="60"/>
      <c r="G77" s="60"/>
      <c r="J77" s="8"/>
      <c r="K77" s="30"/>
      <c r="L77" s="37"/>
      <c r="M77" s="42"/>
      <c r="N77" s="42"/>
      <c r="O77" s="43"/>
      <c r="P77" s="44"/>
      <c r="Q77" s="44"/>
      <c r="R77" s="44"/>
      <c r="S77" s="44"/>
      <c r="T77" s="44"/>
      <c r="U77" s="44"/>
      <c r="V77" s="44"/>
      <c r="W77" s="44"/>
      <c r="X77" s="44"/>
      <c r="Y77" s="44"/>
      <c r="Z77" s="44"/>
      <c r="AA77" s="44"/>
    </row>
  </sheetData>
  <sheetProtection/>
  <autoFilter ref="A4:AA71"/>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63"/>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A55" sqref="A55:M55"/>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216</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R5</f>
        <v>0</v>
      </c>
      <c r="H5" s="49">
        <f>SUM(P5:R5)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56">R6</f>
        <v>0</v>
      </c>
      <c r="H6" s="49">
        <f aca="true" t="shared" si="1" ref="H6:H56">SUM(P6:R6)</f>
        <v>35215</v>
      </c>
      <c r="I6" s="50">
        <f aca="true" t="shared" si="2" ref="I6:I56">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 t="shared" si="0"/>
        <v>0</v>
      </c>
      <c r="H9" s="49">
        <f t="shared" si="1"/>
        <v>0</v>
      </c>
      <c r="I9" s="50">
        <f t="shared" si="2"/>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2520</v>
      </c>
      <c r="H10" s="49">
        <f t="shared" si="1"/>
        <v>6300</v>
      </c>
      <c r="I10" s="50">
        <f t="shared" si="2"/>
        <v>2016</v>
      </c>
      <c r="J10" s="52">
        <v>11207</v>
      </c>
      <c r="K10" s="27"/>
      <c r="L10" s="47"/>
      <c r="M10" s="45" t="s">
        <v>46</v>
      </c>
      <c r="N10" s="31"/>
      <c r="O10" s="20"/>
      <c r="P10" s="11"/>
      <c r="Q10" s="11">
        <v>3780</v>
      </c>
      <c r="R10" s="11">
        <v>2520</v>
      </c>
      <c r="S10" s="11"/>
      <c r="T10" s="11"/>
      <c r="U10" s="11"/>
      <c r="V10" s="11"/>
      <c r="W10" s="11"/>
      <c r="X10" s="11"/>
      <c r="Y10" s="11"/>
      <c r="Z10" s="11"/>
      <c r="AA10" s="11"/>
    </row>
    <row r="11" spans="1:27" ht="48">
      <c r="A11" s="48">
        <v>7</v>
      </c>
      <c r="B11" s="23"/>
      <c r="C11" s="48" t="s">
        <v>102</v>
      </c>
      <c r="D11" s="2" t="s">
        <v>254</v>
      </c>
      <c r="E11" s="23" t="s">
        <v>253</v>
      </c>
      <c r="F11" s="49">
        <v>8064</v>
      </c>
      <c r="G11" s="49">
        <f t="shared" si="0"/>
        <v>0</v>
      </c>
      <c r="H11" s="49">
        <f t="shared" si="1"/>
        <v>0</v>
      </c>
      <c r="I11" s="50">
        <f t="shared" si="2"/>
        <v>8064</v>
      </c>
      <c r="J11" s="52">
        <v>11207</v>
      </c>
      <c r="K11" s="27"/>
      <c r="L11" s="47"/>
      <c r="M11" s="45" t="s">
        <v>46</v>
      </c>
      <c r="N11" s="31"/>
      <c r="O11" s="20"/>
      <c r="P11" s="11"/>
      <c r="Q11" s="11"/>
      <c r="R11" s="11"/>
      <c r="S11" s="11"/>
      <c r="T11" s="11"/>
      <c r="U11" s="11"/>
      <c r="V11" s="11"/>
      <c r="W11" s="11"/>
      <c r="X11" s="11"/>
      <c r="Y11" s="11"/>
      <c r="Z11" s="11"/>
      <c r="AA11" s="11"/>
    </row>
    <row r="12" spans="1:27" ht="129">
      <c r="A12" s="48">
        <v>8</v>
      </c>
      <c r="B12" s="23" t="s">
        <v>120</v>
      </c>
      <c r="C12" s="48" t="s">
        <v>117</v>
      </c>
      <c r="D12" s="2" t="s">
        <v>119</v>
      </c>
      <c r="E12" s="23" t="s">
        <v>118</v>
      </c>
      <c r="F12" s="49">
        <v>50000</v>
      </c>
      <c r="G12" s="49">
        <f t="shared" si="0"/>
        <v>0</v>
      </c>
      <c r="H12" s="49">
        <f t="shared" si="1"/>
        <v>0</v>
      </c>
      <c r="I12" s="50">
        <f t="shared" si="2"/>
        <v>50000</v>
      </c>
      <c r="J12" s="52"/>
      <c r="K12" s="27"/>
      <c r="L12" s="47"/>
      <c r="M12" s="45" t="s">
        <v>46</v>
      </c>
      <c r="N12" s="31"/>
      <c r="O12" s="20"/>
      <c r="P12" s="11"/>
      <c r="Q12" s="11"/>
      <c r="R12" s="11"/>
      <c r="S12" s="11"/>
      <c r="T12" s="11"/>
      <c r="U12" s="11"/>
      <c r="V12" s="11"/>
      <c r="W12" s="11"/>
      <c r="X12" s="11"/>
      <c r="Y12" s="11"/>
      <c r="Z12" s="11"/>
      <c r="AA12" s="11"/>
    </row>
    <row r="13" spans="1:27" ht="129">
      <c r="A13" s="48">
        <v>9</v>
      </c>
      <c r="B13" s="23" t="s">
        <v>240</v>
      </c>
      <c r="C13" s="48" t="s">
        <v>237</v>
      </c>
      <c r="D13" s="2" t="s">
        <v>238</v>
      </c>
      <c r="E13" s="23" t="s">
        <v>239</v>
      </c>
      <c r="F13" s="49">
        <v>5000</v>
      </c>
      <c r="G13" s="49">
        <f t="shared" si="0"/>
        <v>0</v>
      </c>
      <c r="H13" s="49">
        <f t="shared" si="1"/>
        <v>0</v>
      </c>
      <c r="I13" s="50">
        <f t="shared" si="2"/>
        <v>5000</v>
      </c>
      <c r="J13" s="52">
        <v>1120731</v>
      </c>
      <c r="K13" s="27"/>
      <c r="L13" s="47"/>
      <c r="M13" s="45" t="s">
        <v>46</v>
      </c>
      <c r="N13" s="31"/>
      <c r="O13" s="20"/>
      <c r="P13" s="11"/>
      <c r="Q13" s="11"/>
      <c r="R13" s="11"/>
      <c r="S13" s="11"/>
      <c r="T13" s="11"/>
      <c r="U13" s="11"/>
      <c r="V13" s="11"/>
      <c r="W13" s="11"/>
      <c r="X13" s="11"/>
      <c r="Y13" s="11"/>
      <c r="Z13" s="11"/>
      <c r="AA13" s="11"/>
    </row>
    <row r="14" spans="1:27" ht="145.5">
      <c r="A14" s="48">
        <v>10</v>
      </c>
      <c r="B14" s="23" t="s">
        <v>96</v>
      </c>
      <c r="C14" s="48" t="s">
        <v>93</v>
      </c>
      <c r="D14" s="2" t="s">
        <v>94</v>
      </c>
      <c r="E14" s="23" t="s">
        <v>95</v>
      </c>
      <c r="F14" s="49">
        <v>31728</v>
      </c>
      <c r="G14" s="49">
        <f t="shared" si="0"/>
        <v>924</v>
      </c>
      <c r="H14" s="49">
        <f t="shared" si="1"/>
        <v>31313</v>
      </c>
      <c r="I14" s="50">
        <f t="shared" si="2"/>
        <v>415</v>
      </c>
      <c r="J14" s="52">
        <v>1120731</v>
      </c>
      <c r="K14" s="27"/>
      <c r="L14" s="47"/>
      <c r="M14" s="45" t="s">
        <v>44</v>
      </c>
      <c r="N14" s="31"/>
      <c r="O14" s="20"/>
      <c r="P14" s="11">
        <v>12254</v>
      </c>
      <c r="Q14" s="11">
        <v>18135</v>
      </c>
      <c r="R14" s="11">
        <v>924</v>
      </c>
      <c r="S14" s="11"/>
      <c r="T14" s="11"/>
      <c r="U14" s="11"/>
      <c r="V14" s="11"/>
      <c r="W14" s="11"/>
      <c r="X14" s="11"/>
      <c r="Y14" s="11"/>
      <c r="Z14" s="11"/>
      <c r="AA14" s="11"/>
    </row>
    <row r="15" spans="1:27" ht="162">
      <c r="A15" s="48">
        <v>11</v>
      </c>
      <c r="B15" s="47" t="s">
        <v>82</v>
      </c>
      <c r="C15" s="48" t="s">
        <v>79</v>
      </c>
      <c r="D15" s="2" t="s">
        <v>208</v>
      </c>
      <c r="E15" s="47" t="s">
        <v>80</v>
      </c>
      <c r="F15" s="49">
        <v>6833</v>
      </c>
      <c r="G15" s="49">
        <f t="shared" si="0"/>
        <v>0</v>
      </c>
      <c r="H15" s="49">
        <f t="shared" si="1"/>
        <v>6833</v>
      </c>
      <c r="I15" s="50">
        <f t="shared" si="2"/>
        <v>0</v>
      </c>
      <c r="J15" s="52">
        <v>1110731</v>
      </c>
      <c r="K15" s="27"/>
      <c r="L15" s="47"/>
      <c r="M15" s="45" t="s">
        <v>46</v>
      </c>
      <c r="N15" s="31"/>
      <c r="O15" s="20"/>
      <c r="P15" s="11"/>
      <c r="Q15" s="11">
        <v>6833</v>
      </c>
      <c r="R15" s="11"/>
      <c r="S15" s="11"/>
      <c r="T15" s="11"/>
      <c r="U15" s="11"/>
      <c r="V15" s="11"/>
      <c r="W15" s="11"/>
      <c r="X15" s="11"/>
      <c r="Y15" s="11"/>
      <c r="Z15" s="11"/>
      <c r="AA15" s="11"/>
    </row>
    <row r="16" spans="1:27" ht="145.5">
      <c r="A16" s="48">
        <v>12</v>
      </c>
      <c r="B16" s="47" t="s">
        <v>210</v>
      </c>
      <c r="C16" s="48" t="s">
        <v>79</v>
      </c>
      <c r="D16" s="2" t="s">
        <v>209</v>
      </c>
      <c r="E16" s="47" t="s">
        <v>211</v>
      </c>
      <c r="F16" s="49">
        <v>585000</v>
      </c>
      <c r="G16" s="49">
        <f t="shared" si="0"/>
        <v>56615</v>
      </c>
      <c r="H16" s="49">
        <f t="shared" si="1"/>
        <v>355893</v>
      </c>
      <c r="I16" s="50">
        <f t="shared" si="2"/>
        <v>229107</v>
      </c>
      <c r="J16" s="52">
        <v>1110731</v>
      </c>
      <c r="K16" s="27"/>
      <c r="L16" s="47"/>
      <c r="M16" s="45" t="s">
        <v>46</v>
      </c>
      <c r="N16" s="31"/>
      <c r="O16" s="20"/>
      <c r="P16" s="11"/>
      <c r="Q16" s="11">
        <f>306111-6833</f>
        <v>299278</v>
      </c>
      <c r="R16" s="11">
        <v>56615</v>
      </c>
      <c r="S16" s="11"/>
      <c r="T16" s="11"/>
      <c r="U16" s="11"/>
      <c r="V16" s="11"/>
      <c r="W16" s="11"/>
      <c r="X16" s="11"/>
      <c r="Y16" s="11"/>
      <c r="Z16" s="11"/>
      <c r="AA16" s="11"/>
    </row>
    <row r="17" spans="1:27" ht="258.75">
      <c r="A17" s="48">
        <v>13</v>
      </c>
      <c r="B17" s="47" t="s">
        <v>141</v>
      </c>
      <c r="C17" s="48" t="s">
        <v>138</v>
      </c>
      <c r="D17" s="2" t="s">
        <v>140</v>
      </c>
      <c r="E17" s="47" t="s">
        <v>139</v>
      </c>
      <c r="F17" s="49">
        <v>88145</v>
      </c>
      <c r="G17" s="49">
        <f t="shared" si="0"/>
        <v>21189</v>
      </c>
      <c r="H17" s="49">
        <f t="shared" si="1"/>
        <v>45169</v>
      </c>
      <c r="I17" s="50">
        <f t="shared" si="2"/>
        <v>42976</v>
      </c>
      <c r="J17" s="52"/>
      <c r="K17" s="27"/>
      <c r="L17" s="47"/>
      <c r="M17" s="45"/>
      <c r="N17" s="31"/>
      <c r="O17" s="20"/>
      <c r="P17" s="11">
        <v>2500</v>
      </c>
      <c r="Q17" s="11">
        <v>21480</v>
      </c>
      <c r="R17" s="11">
        <v>21189</v>
      </c>
      <c r="S17" s="11"/>
      <c r="T17" s="11"/>
      <c r="U17" s="11"/>
      <c r="V17" s="11"/>
      <c r="W17" s="11"/>
      <c r="X17" s="11"/>
      <c r="Y17" s="11"/>
      <c r="Z17" s="11"/>
      <c r="AA17" s="11"/>
    </row>
    <row r="18" spans="1:27" ht="177.75">
      <c r="A18" s="48">
        <v>14</v>
      </c>
      <c r="B18" s="47" t="s">
        <v>137</v>
      </c>
      <c r="C18" s="48" t="s">
        <v>134</v>
      </c>
      <c r="D18" s="2" t="s">
        <v>235</v>
      </c>
      <c r="E18" s="47" t="s">
        <v>236</v>
      </c>
      <c r="F18" s="49">
        <f>5000+10000</f>
        <v>15000</v>
      </c>
      <c r="G18" s="49">
        <f t="shared" si="0"/>
        <v>8764</v>
      </c>
      <c r="H18" s="49">
        <f t="shared" si="1"/>
        <v>8764</v>
      </c>
      <c r="I18" s="50">
        <f t="shared" si="2"/>
        <v>6236</v>
      </c>
      <c r="J18" s="52">
        <v>1120731</v>
      </c>
      <c r="K18" s="27"/>
      <c r="L18" s="47"/>
      <c r="M18" s="45" t="s">
        <v>63</v>
      </c>
      <c r="N18" s="31"/>
      <c r="O18" s="20"/>
      <c r="P18" s="11"/>
      <c r="Q18" s="11"/>
      <c r="R18" s="11">
        <v>8764</v>
      </c>
      <c r="S18" s="11"/>
      <c r="T18" s="11"/>
      <c r="U18" s="11"/>
      <c r="V18" s="11"/>
      <c r="W18" s="11"/>
      <c r="X18" s="11"/>
      <c r="Y18" s="11"/>
      <c r="Z18" s="11"/>
      <c r="AA18" s="11"/>
    </row>
    <row r="19" spans="1:27" ht="258.75">
      <c r="A19" s="48">
        <v>15</v>
      </c>
      <c r="B19" s="47" t="s">
        <v>130</v>
      </c>
      <c r="C19" s="48" t="s">
        <v>127</v>
      </c>
      <c r="D19" s="2" t="s">
        <v>129</v>
      </c>
      <c r="E19" s="47" t="s">
        <v>128</v>
      </c>
      <c r="F19" s="49">
        <v>30105</v>
      </c>
      <c r="G19" s="49">
        <f t="shared" si="0"/>
        <v>0</v>
      </c>
      <c r="H19" s="49">
        <f t="shared" si="1"/>
        <v>13509</v>
      </c>
      <c r="I19" s="50">
        <f t="shared" si="2"/>
        <v>16596</v>
      </c>
      <c r="J19" s="52"/>
      <c r="K19" s="27"/>
      <c r="L19" s="47"/>
      <c r="M19" s="45" t="s">
        <v>67</v>
      </c>
      <c r="N19" s="31"/>
      <c r="O19" s="20"/>
      <c r="P19" s="11"/>
      <c r="Q19" s="11">
        <v>13509</v>
      </c>
      <c r="R19" s="11"/>
      <c r="S19" s="11"/>
      <c r="T19" s="11"/>
      <c r="U19" s="11"/>
      <c r="V19" s="11"/>
      <c r="W19" s="11"/>
      <c r="X19" s="11"/>
      <c r="Y19" s="11"/>
      <c r="Z19" s="11"/>
      <c r="AA19" s="11"/>
    </row>
    <row r="20" spans="1:27" ht="113.25">
      <c r="A20" s="48">
        <v>16</v>
      </c>
      <c r="B20" s="47" t="s">
        <v>126</v>
      </c>
      <c r="C20" s="48" t="s">
        <v>123</v>
      </c>
      <c r="D20" s="2" t="s">
        <v>125</v>
      </c>
      <c r="E20" s="47" t="s">
        <v>124</v>
      </c>
      <c r="F20" s="49">
        <v>33540</v>
      </c>
      <c r="G20" s="49">
        <f t="shared" si="0"/>
        <v>0</v>
      </c>
      <c r="H20" s="49">
        <f t="shared" si="1"/>
        <v>0</v>
      </c>
      <c r="I20" s="50">
        <f t="shared" si="2"/>
        <v>33540</v>
      </c>
      <c r="J20" s="52"/>
      <c r="K20" s="27"/>
      <c r="L20" s="47"/>
      <c r="M20" s="45" t="s">
        <v>46</v>
      </c>
      <c r="N20" s="31"/>
      <c r="O20" s="20"/>
      <c r="P20" s="11"/>
      <c r="Q20" s="11"/>
      <c r="R20" s="11"/>
      <c r="S20" s="11"/>
      <c r="T20" s="11"/>
      <c r="U20" s="11"/>
      <c r="V20" s="11"/>
      <c r="W20" s="11"/>
      <c r="X20" s="11"/>
      <c r="Y20" s="11"/>
      <c r="Z20" s="11"/>
      <c r="AA20" s="11"/>
    </row>
    <row r="21" spans="1:27" ht="48">
      <c r="A21" s="48">
        <v>17</v>
      </c>
      <c r="B21" s="47"/>
      <c r="C21" s="48" t="s">
        <v>115</v>
      </c>
      <c r="D21" s="2" t="s">
        <v>121</v>
      </c>
      <c r="E21" s="47" t="s">
        <v>122</v>
      </c>
      <c r="F21" s="49">
        <v>1339</v>
      </c>
      <c r="G21" s="49">
        <f t="shared" si="0"/>
        <v>0</v>
      </c>
      <c r="H21" s="49">
        <f t="shared" si="1"/>
        <v>0</v>
      </c>
      <c r="I21" s="50">
        <f t="shared" si="2"/>
        <v>1339</v>
      </c>
      <c r="J21" s="52"/>
      <c r="K21" s="27"/>
      <c r="L21" s="47"/>
      <c r="M21" s="45" t="s">
        <v>116</v>
      </c>
      <c r="N21" s="31"/>
      <c r="O21" s="20"/>
      <c r="P21" s="11"/>
      <c r="Q21" s="11"/>
      <c r="R21" s="11"/>
      <c r="S21" s="11"/>
      <c r="T21" s="11"/>
      <c r="U21" s="11"/>
      <c r="V21" s="11"/>
      <c r="W21" s="11"/>
      <c r="X21" s="11"/>
      <c r="Y21" s="11"/>
      <c r="Z21" s="11"/>
      <c r="AA21" s="11"/>
    </row>
    <row r="22" spans="1:27" ht="258.75">
      <c r="A22" s="48">
        <v>18</v>
      </c>
      <c r="B22" s="47" t="s">
        <v>109</v>
      </c>
      <c r="C22" s="48" t="s">
        <v>106</v>
      </c>
      <c r="D22" s="2" t="s">
        <v>108</v>
      </c>
      <c r="E22" s="47" t="s">
        <v>107</v>
      </c>
      <c r="F22" s="49">
        <v>21419</v>
      </c>
      <c r="G22" s="49">
        <f t="shared" si="0"/>
        <v>7804</v>
      </c>
      <c r="H22" s="49">
        <f t="shared" si="1"/>
        <v>11044</v>
      </c>
      <c r="I22" s="50">
        <f t="shared" si="2"/>
        <v>10375</v>
      </c>
      <c r="J22" s="52"/>
      <c r="K22" s="27"/>
      <c r="L22" s="47"/>
      <c r="M22" s="45" t="s">
        <v>46</v>
      </c>
      <c r="N22" s="31"/>
      <c r="O22" s="20"/>
      <c r="P22" s="11"/>
      <c r="Q22" s="11">
        <v>3240</v>
      </c>
      <c r="R22" s="11">
        <v>7804</v>
      </c>
      <c r="S22" s="11"/>
      <c r="T22" s="11"/>
      <c r="U22" s="11"/>
      <c r="V22" s="11"/>
      <c r="W22" s="11"/>
      <c r="X22" s="11"/>
      <c r="Y22" s="11"/>
      <c r="Z22" s="11"/>
      <c r="AA22" s="11"/>
    </row>
    <row r="23" spans="1:27" ht="194.25">
      <c r="A23" s="48">
        <v>19</v>
      </c>
      <c r="B23" s="47" t="s">
        <v>112</v>
      </c>
      <c r="C23" s="48" t="s">
        <v>106</v>
      </c>
      <c r="D23" s="2" t="s">
        <v>111</v>
      </c>
      <c r="E23" s="47" t="s">
        <v>110</v>
      </c>
      <c r="F23" s="49">
        <v>17600</v>
      </c>
      <c r="G23" s="49">
        <f t="shared" si="0"/>
        <v>1620</v>
      </c>
      <c r="H23" s="49">
        <f t="shared" si="1"/>
        <v>4020</v>
      </c>
      <c r="I23" s="50">
        <f t="shared" si="2"/>
        <v>13580</v>
      </c>
      <c r="J23" s="52"/>
      <c r="K23" s="27"/>
      <c r="L23" s="47"/>
      <c r="M23" s="45" t="s">
        <v>46</v>
      </c>
      <c r="N23" s="31"/>
      <c r="O23" s="20"/>
      <c r="P23" s="11"/>
      <c r="Q23" s="11">
        <v>2400</v>
      </c>
      <c r="R23" s="11">
        <v>1620</v>
      </c>
      <c r="S23" s="11"/>
      <c r="T23" s="11"/>
      <c r="U23" s="11"/>
      <c r="V23" s="11"/>
      <c r="W23" s="11"/>
      <c r="X23" s="11"/>
      <c r="Y23" s="11"/>
      <c r="Z23" s="11"/>
      <c r="AA23" s="11"/>
    </row>
    <row r="24" spans="1:27" ht="48">
      <c r="A24" s="48">
        <v>20</v>
      </c>
      <c r="B24" s="47"/>
      <c r="C24" s="48" t="s">
        <v>106</v>
      </c>
      <c r="D24" s="2" t="s">
        <v>114</v>
      </c>
      <c r="E24" s="47" t="s">
        <v>113</v>
      </c>
      <c r="F24" s="49">
        <v>8316</v>
      </c>
      <c r="G24" s="49">
        <f t="shared" si="0"/>
        <v>756</v>
      </c>
      <c r="H24" s="49">
        <f t="shared" si="1"/>
        <v>1890</v>
      </c>
      <c r="I24" s="50">
        <f t="shared" si="2"/>
        <v>6426</v>
      </c>
      <c r="J24" s="52"/>
      <c r="K24" s="27"/>
      <c r="L24" s="47"/>
      <c r="M24" s="45" t="s">
        <v>46</v>
      </c>
      <c r="N24" s="31"/>
      <c r="O24" s="20"/>
      <c r="P24" s="11"/>
      <c r="Q24" s="11">
        <v>1134</v>
      </c>
      <c r="R24" s="11">
        <v>756</v>
      </c>
      <c r="S24" s="11"/>
      <c r="T24" s="11"/>
      <c r="U24" s="11"/>
      <c r="V24" s="11"/>
      <c r="W24" s="11"/>
      <c r="X24" s="11"/>
      <c r="Y24" s="11"/>
      <c r="Z24" s="11"/>
      <c r="AA24" s="11"/>
    </row>
    <row r="25" spans="1:27" ht="81">
      <c r="A25" s="48">
        <v>21</v>
      </c>
      <c r="B25" s="47" t="s">
        <v>178</v>
      </c>
      <c r="C25" s="48" t="s">
        <v>175</v>
      </c>
      <c r="D25" s="2" t="s">
        <v>176</v>
      </c>
      <c r="E25" s="47" t="s">
        <v>177</v>
      </c>
      <c r="F25" s="49">
        <v>18522</v>
      </c>
      <c r="G25" s="49">
        <f t="shared" si="0"/>
        <v>0</v>
      </c>
      <c r="H25" s="49">
        <f t="shared" si="1"/>
        <v>0</v>
      </c>
      <c r="I25" s="50">
        <f t="shared" si="2"/>
        <v>18522</v>
      </c>
      <c r="J25" s="52">
        <v>1120131</v>
      </c>
      <c r="K25" s="27"/>
      <c r="L25" s="47"/>
      <c r="M25" s="45" t="s">
        <v>46</v>
      </c>
      <c r="N25" s="31"/>
      <c r="O25" s="20"/>
      <c r="P25" s="11"/>
      <c r="Q25" s="11"/>
      <c r="R25" s="11"/>
      <c r="S25" s="11"/>
      <c r="T25" s="11"/>
      <c r="U25" s="11"/>
      <c r="V25" s="11"/>
      <c r="W25" s="11"/>
      <c r="X25" s="11"/>
      <c r="Y25" s="11"/>
      <c r="Z25" s="11"/>
      <c r="AA25" s="11"/>
    </row>
    <row r="26" spans="1:27" ht="81">
      <c r="A26" s="48">
        <v>22</v>
      </c>
      <c r="B26" s="23" t="s">
        <v>262</v>
      </c>
      <c r="C26" s="48" t="s">
        <v>255</v>
      </c>
      <c r="D26" s="2" t="s">
        <v>256</v>
      </c>
      <c r="E26" s="23" t="s">
        <v>263</v>
      </c>
      <c r="F26" s="49">
        <v>481560</v>
      </c>
      <c r="G26" s="49">
        <f t="shared" si="0"/>
        <v>0</v>
      </c>
      <c r="H26" s="49">
        <f t="shared" si="1"/>
        <v>0</v>
      </c>
      <c r="I26" s="50">
        <f t="shared" si="2"/>
        <v>481560</v>
      </c>
      <c r="J26" s="52"/>
      <c r="K26" s="27"/>
      <c r="L26" s="47"/>
      <c r="M26" s="45" t="s">
        <v>116</v>
      </c>
      <c r="N26" s="31"/>
      <c r="O26" s="20"/>
      <c r="P26" s="11"/>
      <c r="Q26" s="11"/>
      <c r="R26" s="11"/>
      <c r="S26" s="11"/>
      <c r="T26" s="11"/>
      <c r="U26" s="11"/>
      <c r="V26" s="11"/>
      <c r="W26" s="11"/>
      <c r="X26" s="11"/>
      <c r="Y26" s="11"/>
      <c r="Z26" s="11"/>
      <c r="AA26" s="11"/>
    </row>
    <row r="27" spans="1:27" ht="113.25">
      <c r="A27" s="48">
        <v>23</v>
      </c>
      <c r="B27" s="47" t="s">
        <v>201</v>
      </c>
      <c r="C27" s="48" t="s">
        <v>198</v>
      </c>
      <c r="D27" s="2" t="s">
        <v>199</v>
      </c>
      <c r="E27" s="47" t="s">
        <v>200</v>
      </c>
      <c r="F27" s="49">
        <v>4000</v>
      </c>
      <c r="G27" s="49">
        <f t="shared" si="0"/>
        <v>3994</v>
      </c>
      <c r="H27" s="49">
        <f t="shared" si="1"/>
        <v>3994</v>
      </c>
      <c r="I27" s="50">
        <f t="shared" si="2"/>
        <v>6</v>
      </c>
      <c r="J27" s="52">
        <v>1120331</v>
      </c>
      <c r="K27" s="27"/>
      <c r="L27" s="47"/>
      <c r="M27" s="45" t="s">
        <v>45</v>
      </c>
      <c r="N27" s="31"/>
      <c r="O27" s="20"/>
      <c r="P27" s="11"/>
      <c r="Q27" s="11"/>
      <c r="R27" s="11">
        <v>3994</v>
      </c>
      <c r="S27" s="11"/>
      <c r="T27" s="11"/>
      <c r="U27" s="11"/>
      <c r="V27" s="11"/>
      <c r="W27" s="11"/>
      <c r="X27" s="11"/>
      <c r="Y27" s="11"/>
      <c r="Z27" s="11"/>
      <c r="AA27" s="11"/>
    </row>
    <row r="28" spans="1:27" ht="129">
      <c r="A28" s="48">
        <v>24</v>
      </c>
      <c r="B28" s="47" t="s">
        <v>248</v>
      </c>
      <c r="C28" s="48" t="s">
        <v>245</v>
      </c>
      <c r="D28" s="2" t="s">
        <v>246</v>
      </c>
      <c r="E28" s="47" t="s">
        <v>247</v>
      </c>
      <c r="F28" s="49">
        <v>124719</v>
      </c>
      <c r="G28" s="49">
        <f t="shared" si="0"/>
        <v>0</v>
      </c>
      <c r="H28" s="49">
        <f t="shared" si="1"/>
        <v>0</v>
      </c>
      <c r="I28" s="50">
        <f t="shared" si="2"/>
        <v>124719</v>
      </c>
      <c r="J28" s="52"/>
      <c r="K28" s="27"/>
      <c r="L28" s="47"/>
      <c r="M28" s="45" t="s">
        <v>45</v>
      </c>
      <c r="N28" s="31"/>
      <c r="O28" s="20"/>
      <c r="P28" s="11"/>
      <c r="Q28" s="11"/>
      <c r="R28" s="11"/>
      <c r="S28" s="11"/>
      <c r="T28" s="11"/>
      <c r="U28" s="11"/>
      <c r="V28" s="11"/>
      <c r="W28" s="11"/>
      <c r="X28" s="11"/>
      <c r="Y28" s="11"/>
      <c r="Z28" s="11"/>
      <c r="AA28" s="11"/>
    </row>
    <row r="29" spans="1:27" ht="96.75">
      <c r="A29" s="48">
        <v>25</v>
      </c>
      <c r="B29" s="47" t="s">
        <v>261</v>
      </c>
      <c r="C29" s="48" t="s">
        <v>257</v>
      </c>
      <c r="D29" s="2" t="s">
        <v>260</v>
      </c>
      <c r="E29" s="47" t="s">
        <v>259</v>
      </c>
      <c r="F29" s="49">
        <v>45000</v>
      </c>
      <c r="G29" s="49">
        <f t="shared" si="0"/>
        <v>0</v>
      </c>
      <c r="H29" s="49">
        <f t="shared" si="1"/>
        <v>0</v>
      </c>
      <c r="I29" s="50">
        <f t="shared" si="2"/>
        <v>45000</v>
      </c>
      <c r="J29" s="52"/>
      <c r="K29" s="27"/>
      <c r="L29" s="47"/>
      <c r="M29" s="45" t="s">
        <v>258</v>
      </c>
      <c r="N29" s="31"/>
      <c r="O29" s="20"/>
      <c r="P29" s="11"/>
      <c r="Q29" s="11"/>
      <c r="R29" s="11"/>
      <c r="S29" s="11"/>
      <c r="T29" s="11"/>
      <c r="U29" s="11"/>
      <c r="V29" s="11"/>
      <c r="W29" s="11"/>
      <c r="X29" s="11"/>
      <c r="Y29" s="11"/>
      <c r="Z29" s="11"/>
      <c r="AA29" s="11"/>
    </row>
    <row r="30" spans="1:39" ht="81">
      <c r="A30" s="48">
        <v>26</v>
      </c>
      <c r="B30" s="47" t="s">
        <v>147</v>
      </c>
      <c r="C30" s="48" t="s">
        <v>144</v>
      </c>
      <c r="D30" s="2" t="s">
        <v>146</v>
      </c>
      <c r="E30" s="47" t="s">
        <v>145</v>
      </c>
      <c r="F30" s="49">
        <v>42000</v>
      </c>
      <c r="G30" s="49">
        <f t="shared" si="0"/>
        <v>0</v>
      </c>
      <c r="H30" s="49">
        <f t="shared" si="1"/>
        <v>0</v>
      </c>
      <c r="I30" s="50">
        <f t="shared" si="2"/>
        <v>42000</v>
      </c>
      <c r="J30" s="13"/>
      <c r="K30" s="27"/>
      <c r="L30" s="23"/>
      <c r="M30" s="45" t="s">
        <v>66</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48">
      <c r="A31" s="48">
        <v>27</v>
      </c>
      <c r="B31" s="47" t="s">
        <v>227</v>
      </c>
      <c r="C31" s="48" t="s">
        <v>226</v>
      </c>
      <c r="D31" s="2" t="s">
        <v>229</v>
      </c>
      <c r="E31" s="47" t="s">
        <v>228</v>
      </c>
      <c r="F31" s="49">
        <f>SUM(AB31:AM31)</f>
        <v>10000</v>
      </c>
      <c r="G31" s="49">
        <f t="shared" si="0"/>
        <v>0</v>
      </c>
      <c r="H31" s="49">
        <f t="shared" si="1"/>
        <v>0</v>
      </c>
      <c r="I31" s="50">
        <f t="shared" si="2"/>
        <v>10000</v>
      </c>
      <c r="J31" s="13"/>
      <c r="K31" s="27"/>
      <c r="L31" s="23"/>
      <c r="M31" s="45"/>
      <c r="N31" s="9"/>
      <c r="O31" s="20"/>
      <c r="P31" s="11"/>
      <c r="Q31" s="11"/>
      <c r="R31" s="11"/>
      <c r="S31" s="11"/>
      <c r="T31" s="11"/>
      <c r="U31" s="11"/>
      <c r="V31" s="11"/>
      <c r="W31" s="11"/>
      <c r="X31" s="11"/>
      <c r="Y31" s="11"/>
      <c r="Z31" s="11"/>
      <c r="AA31" s="11"/>
      <c r="AB31" s="44"/>
      <c r="AC31" s="44"/>
      <c r="AD31" s="44"/>
      <c r="AE31" s="44">
        <v>10000</v>
      </c>
      <c r="AF31" s="44"/>
      <c r="AG31" s="44"/>
      <c r="AH31" s="44"/>
      <c r="AI31" s="44"/>
      <c r="AJ31" s="44"/>
      <c r="AK31" s="44"/>
      <c r="AL31" s="44"/>
      <c r="AM31" s="44"/>
    </row>
    <row r="32" spans="1:39" ht="48">
      <c r="A32" s="48">
        <v>28</v>
      </c>
      <c r="B32" s="47" t="s">
        <v>71</v>
      </c>
      <c r="C32" s="48" t="s">
        <v>142</v>
      </c>
      <c r="D32" s="2" t="s">
        <v>143</v>
      </c>
      <c r="E32" s="47" t="s">
        <v>228</v>
      </c>
      <c r="F32" s="49">
        <f>SUM(AB32:AM32)</f>
        <v>1160000</v>
      </c>
      <c r="G32" s="49">
        <f t="shared" si="0"/>
        <v>261411</v>
      </c>
      <c r="H32" s="49">
        <f t="shared" si="1"/>
        <v>1045644</v>
      </c>
      <c r="I32" s="50">
        <f t="shared" si="2"/>
        <v>114356</v>
      </c>
      <c r="J32" s="13"/>
      <c r="K32" s="27"/>
      <c r="L32" s="23"/>
      <c r="M32" s="45" t="s">
        <v>47</v>
      </c>
      <c r="N32" s="9"/>
      <c r="O32" s="20"/>
      <c r="P32" s="11">
        <v>522822</v>
      </c>
      <c r="Q32" s="11">
        <v>261411</v>
      </c>
      <c r="R32" s="11">
        <v>261411</v>
      </c>
      <c r="S32" s="11"/>
      <c r="T32" s="11"/>
      <c r="U32" s="11"/>
      <c r="V32" s="11"/>
      <c r="W32" s="11"/>
      <c r="X32" s="11"/>
      <c r="Y32" s="11"/>
      <c r="Z32" s="11"/>
      <c r="AA32" s="11"/>
      <c r="AB32" s="44">
        <v>290000</v>
      </c>
      <c r="AC32" s="44">
        <v>290000</v>
      </c>
      <c r="AD32" s="44">
        <v>290000</v>
      </c>
      <c r="AE32" s="44">
        <v>290000</v>
      </c>
      <c r="AF32" s="44"/>
      <c r="AG32" s="44"/>
      <c r="AH32" s="44"/>
      <c r="AI32" s="44"/>
      <c r="AJ32" s="44"/>
      <c r="AK32" s="44"/>
      <c r="AL32" s="44"/>
      <c r="AM32" s="44"/>
    </row>
    <row r="33" spans="1:39" ht="48">
      <c r="A33" s="48">
        <v>29</v>
      </c>
      <c r="B33" s="47" t="s">
        <v>163</v>
      </c>
      <c r="C33" s="48" t="s">
        <v>158</v>
      </c>
      <c r="D33" s="2" t="s">
        <v>160</v>
      </c>
      <c r="E33" s="47" t="s">
        <v>184</v>
      </c>
      <c r="F33" s="49">
        <f>SUM(AB33:AM33)</f>
        <v>166300</v>
      </c>
      <c r="G33" s="49">
        <f t="shared" si="0"/>
        <v>126700</v>
      </c>
      <c r="H33" s="49">
        <f t="shared" si="1"/>
        <v>126700</v>
      </c>
      <c r="I33" s="50">
        <f t="shared" si="2"/>
        <v>39600</v>
      </c>
      <c r="J33" s="13"/>
      <c r="K33" s="27"/>
      <c r="L33" s="23"/>
      <c r="M33" s="45" t="s">
        <v>47</v>
      </c>
      <c r="N33" s="9"/>
      <c r="O33" s="20"/>
      <c r="P33" s="11"/>
      <c r="Q33" s="11"/>
      <c r="R33" s="11">
        <v>126700</v>
      </c>
      <c r="S33" s="11"/>
      <c r="T33" s="11"/>
      <c r="U33" s="11"/>
      <c r="V33" s="11"/>
      <c r="W33" s="11"/>
      <c r="X33" s="11"/>
      <c r="Y33" s="11"/>
      <c r="Z33" s="11"/>
      <c r="AA33" s="11"/>
      <c r="AB33" s="44"/>
      <c r="AC33" s="44">
        <v>130500</v>
      </c>
      <c r="AD33" s="44">
        <v>35800</v>
      </c>
      <c r="AE33" s="44"/>
      <c r="AF33" s="44"/>
      <c r="AG33" s="44"/>
      <c r="AH33" s="44"/>
      <c r="AI33" s="44"/>
      <c r="AJ33" s="44"/>
      <c r="AK33" s="44"/>
      <c r="AL33" s="44"/>
      <c r="AM33" s="44"/>
    </row>
    <row r="34" spans="1:39" ht="48">
      <c r="A34" s="48">
        <v>30</v>
      </c>
      <c r="B34" s="47" t="s">
        <v>163</v>
      </c>
      <c r="C34" s="48" t="s">
        <v>159</v>
      </c>
      <c r="D34" s="2" t="s">
        <v>161</v>
      </c>
      <c r="E34" s="47" t="s">
        <v>162</v>
      </c>
      <c r="F34" s="49">
        <f>SUM(AB34:AM34)</f>
        <v>97146</v>
      </c>
      <c r="G34" s="49">
        <f t="shared" si="0"/>
        <v>0</v>
      </c>
      <c r="H34" s="49">
        <f t="shared" si="1"/>
        <v>0</v>
      </c>
      <c r="I34" s="50">
        <f t="shared" si="2"/>
        <v>97146</v>
      </c>
      <c r="J34" s="13"/>
      <c r="K34" s="27"/>
      <c r="L34" s="23"/>
      <c r="M34" s="45" t="s">
        <v>47</v>
      </c>
      <c r="N34" s="9"/>
      <c r="O34" s="20"/>
      <c r="P34" s="11"/>
      <c r="Q34" s="11"/>
      <c r="R34" s="11"/>
      <c r="S34" s="11"/>
      <c r="T34" s="11"/>
      <c r="U34" s="11"/>
      <c r="V34" s="11"/>
      <c r="W34" s="11"/>
      <c r="X34" s="11"/>
      <c r="Y34" s="11"/>
      <c r="Z34" s="11"/>
      <c r="AA34" s="11"/>
      <c r="AB34" s="44"/>
      <c r="AC34" s="44">
        <v>97146</v>
      </c>
      <c r="AD34" s="44"/>
      <c r="AE34" s="44"/>
      <c r="AF34" s="44"/>
      <c r="AG34" s="44"/>
      <c r="AH34" s="44"/>
      <c r="AI34" s="44"/>
      <c r="AJ34" s="44"/>
      <c r="AK34" s="44"/>
      <c r="AL34" s="44"/>
      <c r="AM34" s="44"/>
    </row>
    <row r="35" spans="1:39" ht="177.75">
      <c r="A35" s="48">
        <v>31</v>
      </c>
      <c r="B35" s="47" t="s">
        <v>225</v>
      </c>
      <c r="C35" s="48" t="s">
        <v>222</v>
      </c>
      <c r="D35" s="2" t="s">
        <v>223</v>
      </c>
      <c r="E35" s="47" t="s">
        <v>224</v>
      </c>
      <c r="F35" s="49">
        <v>61200</v>
      </c>
      <c r="G35" s="49">
        <f t="shared" si="0"/>
        <v>61200</v>
      </c>
      <c r="H35" s="49">
        <f t="shared" si="1"/>
        <v>61200</v>
      </c>
      <c r="I35" s="50">
        <f t="shared" si="2"/>
        <v>0</v>
      </c>
      <c r="J35" s="13"/>
      <c r="K35" s="27">
        <v>44993</v>
      </c>
      <c r="L35" s="23"/>
      <c r="M35" s="45" t="s">
        <v>66</v>
      </c>
      <c r="N35" s="9"/>
      <c r="O35" s="20"/>
      <c r="P35" s="11"/>
      <c r="Q35" s="11"/>
      <c r="R35" s="11">
        <v>61200</v>
      </c>
      <c r="S35" s="11"/>
      <c r="T35" s="11"/>
      <c r="U35" s="11"/>
      <c r="V35" s="11"/>
      <c r="W35" s="11"/>
      <c r="X35" s="11"/>
      <c r="Y35" s="11"/>
      <c r="Z35" s="11"/>
      <c r="AA35" s="11"/>
      <c r="AB35" s="44"/>
      <c r="AC35" s="44"/>
      <c r="AD35" s="44"/>
      <c r="AE35" s="44"/>
      <c r="AF35" s="44"/>
      <c r="AG35" s="44"/>
      <c r="AH35" s="44"/>
      <c r="AI35" s="44"/>
      <c r="AJ35" s="44"/>
      <c r="AK35" s="44"/>
      <c r="AL35" s="44"/>
      <c r="AM35" s="44"/>
    </row>
    <row r="36" spans="1:39" ht="194.25">
      <c r="A36" s="48">
        <v>32</v>
      </c>
      <c r="B36" s="47" t="s">
        <v>78</v>
      </c>
      <c r="C36" s="48" t="s">
        <v>75</v>
      </c>
      <c r="D36" s="2" t="s">
        <v>76</v>
      </c>
      <c r="E36" s="47" t="s">
        <v>77</v>
      </c>
      <c r="F36" s="49">
        <v>30524</v>
      </c>
      <c r="G36" s="49">
        <f t="shared" si="0"/>
        <v>0</v>
      </c>
      <c r="H36" s="49">
        <f t="shared" si="1"/>
        <v>17706</v>
      </c>
      <c r="I36" s="50">
        <f t="shared" si="2"/>
        <v>12818</v>
      </c>
      <c r="J36" s="13">
        <v>1120731</v>
      </c>
      <c r="K36" s="27"/>
      <c r="L36" s="23"/>
      <c r="M36" s="45" t="s">
        <v>56</v>
      </c>
      <c r="N36" s="9"/>
      <c r="O36" s="20"/>
      <c r="P36" s="11"/>
      <c r="Q36" s="11">
        <v>17706</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252</v>
      </c>
      <c r="C37" s="48" t="s">
        <v>249</v>
      </c>
      <c r="D37" s="2" t="s">
        <v>250</v>
      </c>
      <c r="E37" s="47" t="s">
        <v>251</v>
      </c>
      <c r="F37" s="49">
        <v>29600</v>
      </c>
      <c r="G37" s="49">
        <f t="shared" si="0"/>
        <v>0</v>
      </c>
      <c r="H37" s="49">
        <f t="shared" si="1"/>
        <v>0</v>
      </c>
      <c r="I37" s="50">
        <f t="shared" si="2"/>
        <v>29600</v>
      </c>
      <c r="J37" s="13"/>
      <c r="K37" s="27"/>
      <c r="L37" s="23"/>
      <c r="M37" s="45" t="s">
        <v>43</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64.5">
      <c r="A38" s="48">
        <v>34</v>
      </c>
      <c r="B38" s="47" t="s">
        <v>172</v>
      </c>
      <c r="C38" s="48" t="s">
        <v>171</v>
      </c>
      <c r="D38" s="2" t="s">
        <v>173</v>
      </c>
      <c r="E38" s="47" t="s">
        <v>174</v>
      </c>
      <c r="F38" s="49">
        <v>99430</v>
      </c>
      <c r="G38" s="49">
        <f t="shared" si="0"/>
        <v>0</v>
      </c>
      <c r="H38" s="49">
        <f t="shared" si="1"/>
        <v>99430</v>
      </c>
      <c r="I38" s="50">
        <f t="shared" si="2"/>
        <v>0</v>
      </c>
      <c r="J38" s="13"/>
      <c r="K38" s="27"/>
      <c r="L38" s="23"/>
      <c r="M38" s="45" t="s">
        <v>66</v>
      </c>
      <c r="N38" s="9"/>
      <c r="O38" s="20"/>
      <c r="P38" s="11"/>
      <c r="Q38" s="11">
        <v>99430</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81">
      <c r="A39" s="48">
        <v>35</v>
      </c>
      <c r="B39" s="54" t="s">
        <v>60</v>
      </c>
      <c r="C39" s="48" t="s">
        <v>57</v>
      </c>
      <c r="D39" s="2" t="s">
        <v>58</v>
      </c>
      <c r="E39" s="47" t="s">
        <v>59</v>
      </c>
      <c r="F39" s="49">
        <v>4240</v>
      </c>
      <c r="G39" s="49">
        <f t="shared" si="0"/>
        <v>0</v>
      </c>
      <c r="H39" s="49">
        <f t="shared" si="1"/>
        <v>0</v>
      </c>
      <c r="I39" s="50">
        <f t="shared" si="2"/>
        <v>4240</v>
      </c>
      <c r="J39" s="13">
        <v>11012</v>
      </c>
      <c r="K39" s="27"/>
      <c r="L39" s="47"/>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47" t="s">
        <v>64</v>
      </c>
      <c r="C40" s="48" t="s">
        <v>61</v>
      </c>
      <c r="D40" s="2" t="s">
        <v>62</v>
      </c>
      <c r="E40" s="47" t="s">
        <v>85</v>
      </c>
      <c r="F40" s="49">
        <v>86893</v>
      </c>
      <c r="G40" s="49">
        <f t="shared" si="0"/>
        <v>0</v>
      </c>
      <c r="H40" s="49">
        <f t="shared" si="1"/>
        <v>86893</v>
      </c>
      <c r="I40" s="50">
        <f t="shared" si="2"/>
        <v>0</v>
      </c>
      <c r="J40" s="13">
        <v>11112</v>
      </c>
      <c r="K40" s="27"/>
      <c r="L40" s="23"/>
      <c r="M40" s="45" t="s">
        <v>55</v>
      </c>
      <c r="N40" s="9"/>
      <c r="O40" s="20"/>
      <c r="P40" s="11">
        <v>86893</v>
      </c>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131</v>
      </c>
      <c r="C41" s="48" t="s">
        <v>70</v>
      </c>
      <c r="D41" s="2" t="s">
        <v>133</v>
      </c>
      <c r="E41" s="47" t="s">
        <v>132</v>
      </c>
      <c r="F41" s="49">
        <v>674560</v>
      </c>
      <c r="G41" s="49">
        <f t="shared" si="0"/>
        <v>0</v>
      </c>
      <c r="H41" s="49">
        <f t="shared" si="1"/>
        <v>0</v>
      </c>
      <c r="I41" s="50">
        <f t="shared" si="2"/>
        <v>674560</v>
      </c>
      <c r="J41" s="13"/>
      <c r="K41" s="27"/>
      <c r="L41" s="23"/>
      <c r="M41" s="45" t="s">
        <v>55</v>
      </c>
      <c r="N41" s="9"/>
      <c r="O41" s="20"/>
      <c r="P41" s="11"/>
      <c r="Q41" s="11"/>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13.25">
      <c r="A42" s="48">
        <v>38</v>
      </c>
      <c r="B42" s="47" t="s">
        <v>72</v>
      </c>
      <c r="C42" s="48" t="s">
        <v>70</v>
      </c>
      <c r="D42" s="2" t="s">
        <v>155</v>
      </c>
      <c r="E42" s="47" t="s">
        <v>156</v>
      </c>
      <c r="F42" s="49">
        <v>1540</v>
      </c>
      <c r="G42" s="49">
        <f t="shared" si="0"/>
        <v>0</v>
      </c>
      <c r="H42" s="49">
        <f t="shared" si="1"/>
        <v>1540</v>
      </c>
      <c r="I42" s="50">
        <f t="shared" si="2"/>
        <v>0</v>
      </c>
      <c r="J42" s="13"/>
      <c r="K42" s="27"/>
      <c r="L42" s="23"/>
      <c r="M42" s="45" t="s">
        <v>55</v>
      </c>
      <c r="N42" s="9"/>
      <c r="O42" s="20"/>
      <c r="P42" s="11">
        <v>1540</v>
      </c>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194.25">
      <c r="A43" s="48">
        <v>39</v>
      </c>
      <c r="B43" s="47" t="s">
        <v>154</v>
      </c>
      <c r="C43" s="48" t="s">
        <v>69</v>
      </c>
      <c r="D43" s="2" t="s">
        <v>152</v>
      </c>
      <c r="E43" s="47" t="s">
        <v>153</v>
      </c>
      <c r="F43" s="49">
        <v>500217</v>
      </c>
      <c r="G43" s="49">
        <f t="shared" si="0"/>
        <v>228063</v>
      </c>
      <c r="H43" s="49">
        <f t="shared" si="1"/>
        <v>500217</v>
      </c>
      <c r="I43" s="50">
        <f t="shared" si="2"/>
        <v>0</v>
      </c>
      <c r="J43" s="13"/>
      <c r="K43" s="27"/>
      <c r="L43" s="23"/>
      <c r="M43" s="45" t="s">
        <v>55</v>
      </c>
      <c r="N43" s="9"/>
      <c r="O43" s="20"/>
      <c r="P43" s="11"/>
      <c r="Q43" s="11">
        <v>272154</v>
      </c>
      <c r="R43" s="11">
        <v>228063</v>
      </c>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88</v>
      </c>
      <c r="C44" s="48" t="s">
        <v>65</v>
      </c>
      <c r="D44" s="2" t="s">
        <v>86</v>
      </c>
      <c r="E44" s="47" t="s">
        <v>87</v>
      </c>
      <c r="F44" s="49">
        <v>51806</v>
      </c>
      <c r="G44" s="49">
        <f t="shared" si="0"/>
        <v>0</v>
      </c>
      <c r="H44" s="49">
        <f t="shared" si="1"/>
        <v>42671</v>
      </c>
      <c r="I44" s="50">
        <f t="shared" si="2"/>
        <v>9135</v>
      </c>
      <c r="J44" s="13">
        <v>1111231</v>
      </c>
      <c r="K44" s="27"/>
      <c r="L44" s="23"/>
      <c r="M44" s="45" t="s">
        <v>55</v>
      </c>
      <c r="N44" s="9"/>
      <c r="O44" s="20"/>
      <c r="P44" s="11"/>
      <c r="Q44" s="11">
        <v>42671</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64.5">
      <c r="A45" s="48">
        <v>41</v>
      </c>
      <c r="B45" s="55" t="s">
        <v>193</v>
      </c>
      <c r="C45" s="48" t="s">
        <v>190</v>
      </c>
      <c r="D45" s="2" t="s">
        <v>191</v>
      </c>
      <c r="E45" s="55" t="s">
        <v>192</v>
      </c>
      <c r="F45" s="49">
        <v>620000</v>
      </c>
      <c r="G45" s="49">
        <f t="shared" si="0"/>
        <v>64432</v>
      </c>
      <c r="H45" s="49">
        <f t="shared" si="1"/>
        <v>64432</v>
      </c>
      <c r="I45" s="50">
        <f t="shared" si="2"/>
        <v>555568</v>
      </c>
      <c r="J45" s="13"/>
      <c r="K45" s="27"/>
      <c r="L45" s="23"/>
      <c r="M45" s="45" t="s">
        <v>55</v>
      </c>
      <c r="N45" s="9"/>
      <c r="O45" s="20"/>
      <c r="P45" s="11"/>
      <c r="Q45" s="11"/>
      <c r="R45" s="11">
        <v>64432</v>
      </c>
      <c r="S45" s="11"/>
      <c r="T45" s="11"/>
      <c r="U45" s="11"/>
      <c r="V45" s="11"/>
      <c r="W45" s="11"/>
      <c r="X45" s="11"/>
      <c r="Y45" s="11"/>
      <c r="Z45" s="11"/>
      <c r="AA45" s="11"/>
      <c r="AB45" s="44"/>
      <c r="AC45" s="44"/>
      <c r="AD45" s="44"/>
      <c r="AE45" s="44"/>
      <c r="AF45" s="44"/>
      <c r="AG45" s="44"/>
      <c r="AH45" s="44"/>
      <c r="AI45" s="44"/>
      <c r="AJ45" s="44"/>
      <c r="AK45" s="44"/>
      <c r="AL45" s="44"/>
      <c r="AM45" s="44"/>
    </row>
    <row r="46" spans="1:39" ht="113.25">
      <c r="A46" s="48">
        <v>42</v>
      </c>
      <c r="B46" s="55" t="s">
        <v>197</v>
      </c>
      <c r="C46" s="48" t="s">
        <v>190</v>
      </c>
      <c r="D46" s="2" t="s">
        <v>195</v>
      </c>
      <c r="E46" s="55" t="s">
        <v>192</v>
      </c>
      <c r="F46" s="49">
        <v>728000</v>
      </c>
      <c r="G46" s="49">
        <f t="shared" si="0"/>
        <v>126068</v>
      </c>
      <c r="H46" s="49">
        <f t="shared" si="1"/>
        <v>266220</v>
      </c>
      <c r="I46" s="50">
        <f t="shared" si="2"/>
        <v>461780</v>
      </c>
      <c r="J46" s="13"/>
      <c r="K46" s="27"/>
      <c r="L46" s="23"/>
      <c r="M46" s="45" t="s">
        <v>55</v>
      </c>
      <c r="N46" s="9"/>
      <c r="O46" s="20"/>
      <c r="P46" s="11"/>
      <c r="Q46" s="11">
        <v>140152</v>
      </c>
      <c r="R46" s="11">
        <v>126068</v>
      </c>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55" t="s">
        <v>183</v>
      </c>
      <c r="C47" s="48" t="s">
        <v>180</v>
      </c>
      <c r="D47" s="2" t="s">
        <v>181</v>
      </c>
      <c r="E47" s="55" t="s">
        <v>182</v>
      </c>
      <c r="F47" s="49">
        <v>147560</v>
      </c>
      <c r="G47" s="49">
        <f t="shared" si="0"/>
        <v>0</v>
      </c>
      <c r="H47" s="49">
        <f t="shared" si="1"/>
        <v>0</v>
      </c>
      <c r="I47" s="50">
        <f t="shared" si="2"/>
        <v>147560</v>
      </c>
      <c r="J47" s="13"/>
      <c r="K47" s="27"/>
      <c r="L47" s="23"/>
      <c r="M47" s="45" t="s">
        <v>55</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64.5">
      <c r="A48" s="48">
        <v>44</v>
      </c>
      <c r="B48" s="55" t="s">
        <v>265</v>
      </c>
      <c r="C48" s="48" t="s">
        <v>180</v>
      </c>
      <c r="D48" s="2" t="s">
        <v>266</v>
      </c>
      <c r="E48" s="55" t="s">
        <v>264</v>
      </c>
      <c r="F48" s="49">
        <v>1001300</v>
      </c>
      <c r="G48" s="49">
        <f>R48</f>
        <v>0</v>
      </c>
      <c r="H48" s="49">
        <f>SUM(P48:R48)</f>
        <v>0</v>
      </c>
      <c r="I48" s="50">
        <f>F48-H48</f>
        <v>1001300</v>
      </c>
      <c r="J48" s="13"/>
      <c r="K48" s="27"/>
      <c r="L48" s="23"/>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197</v>
      </c>
      <c r="C49" s="48" t="s">
        <v>194</v>
      </c>
      <c r="D49" s="2" t="s">
        <v>196</v>
      </c>
      <c r="E49" s="47" t="s">
        <v>192</v>
      </c>
      <c r="F49" s="49">
        <v>286349</v>
      </c>
      <c r="G49" s="49">
        <f t="shared" si="0"/>
        <v>27154</v>
      </c>
      <c r="H49" s="49">
        <f t="shared" si="1"/>
        <v>27154</v>
      </c>
      <c r="I49" s="50">
        <f t="shared" si="2"/>
        <v>259195</v>
      </c>
      <c r="J49" s="13"/>
      <c r="K49" s="27"/>
      <c r="L49" s="23"/>
      <c r="M49" s="45" t="s">
        <v>55</v>
      </c>
      <c r="N49" s="9"/>
      <c r="O49" s="20"/>
      <c r="P49" s="11"/>
      <c r="Q49" s="11"/>
      <c r="R49" s="11">
        <v>27154</v>
      </c>
      <c r="S49" s="11"/>
      <c r="T49" s="11"/>
      <c r="U49" s="11"/>
      <c r="V49" s="11"/>
      <c r="W49" s="11"/>
      <c r="X49" s="11"/>
      <c r="Y49" s="11"/>
      <c r="Z49" s="11"/>
      <c r="AA49" s="11"/>
      <c r="AB49" s="44"/>
      <c r="AC49" s="44"/>
      <c r="AD49" s="44"/>
      <c r="AE49" s="44"/>
      <c r="AF49" s="44"/>
      <c r="AG49" s="44"/>
      <c r="AH49" s="44"/>
      <c r="AI49" s="44"/>
      <c r="AJ49" s="44"/>
      <c r="AK49" s="44"/>
      <c r="AL49" s="44"/>
      <c r="AM49" s="44"/>
    </row>
    <row r="50" spans="1:39" ht="145.5">
      <c r="A50" s="48">
        <v>46</v>
      </c>
      <c r="B50" s="55" t="s">
        <v>244</v>
      </c>
      <c r="C50" s="48" t="s">
        <v>241</v>
      </c>
      <c r="D50" s="2" t="s">
        <v>242</v>
      </c>
      <c r="E50" s="55" t="s">
        <v>243</v>
      </c>
      <c r="F50" s="49">
        <v>10000</v>
      </c>
      <c r="G50" s="49">
        <f t="shared" si="0"/>
        <v>0</v>
      </c>
      <c r="H50" s="49">
        <f t="shared" si="1"/>
        <v>0</v>
      </c>
      <c r="I50" s="50">
        <f t="shared" si="2"/>
        <v>10000</v>
      </c>
      <c r="J50" s="13">
        <v>11212</v>
      </c>
      <c r="K50" s="27"/>
      <c r="L50" s="23"/>
      <c r="M50" s="45" t="s">
        <v>63</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168</v>
      </c>
      <c r="C51" s="48" t="s">
        <v>165</v>
      </c>
      <c r="D51" s="2" t="s">
        <v>166</v>
      </c>
      <c r="E51" s="47" t="s">
        <v>167</v>
      </c>
      <c r="F51" s="49">
        <v>134856</v>
      </c>
      <c r="G51" s="49">
        <f t="shared" si="0"/>
        <v>0</v>
      </c>
      <c r="H51" s="49">
        <f t="shared" si="1"/>
        <v>36777</v>
      </c>
      <c r="I51" s="50">
        <f t="shared" si="2"/>
        <v>98079</v>
      </c>
      <c r="J51" s="13">
        <v>1120731</v>
      </c>
      <c r="K51" s="27"/>
      <c r="L51" s="23"/>
      <c r="M51" s="45" t="s">
        <v>48</v>
      </c>
      <c r="N51" s="9"/>
      <c r="O51" s="20"/>
      <c r="P51" s="11"/>
      <c r="Q51" s="11">
        <v>36777</v>
      </c>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29">
      <c r="A52" s="48">
        <v>48</v>
      </c>
      <c r="B52" s="55" t="s">
        <v>189</v>
      </c>
      <c r="C52" s="48" t="s">
        <v>185</v>
      </c>
      <c r="D52" s="2" t="s">
        <v>186</v>
      </c>
      <c r="E52" s="55" t="s">
        <v>188</v>
      </c>
      <c r="F52" s="49">
        <v>32675</v>
      </c>
      <c r="G52" s="49">
        <f t="shared" si="0"/>
        <v>0</v>
      </c>
      <c r="H52" s="49">
        <f t="shared" si="1"/>
        <v>32675</v>
      </c>
      <c r="I52" s="50">
        <f t="shared" si="2"/>
        <v>0</v>
      </c>
      <c r="J52" s="13"/>
      <c r="K52" s="27"/>
      <c r="L52" s="23"/>
      <c r="M52" s="45" t="s">
        <v>187</v>
      </c>
      <c r="N52" s="9"/>
      <c r="O52" s="20"/>
      <c r="P52" s="11"/>
      <c r="Q52" s="11">
        <v>32675</v>
      </c>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13.25">
      <c r="A53" s="48">
        <v>49</v>
      </c>
      <c r="B53" s="53" t="s">
        <v>164</v>
      </c>
      <c r="C53" s="22" t="s">
        <v>217</v>
      </c>
      <c r="D53" s="23" t="s">
        <v>84</v>
      </c>
      <c r="E53" s="53" t="s">
        <v>83</v>
      </c>
      <c r="F53" s="51">
        <v>176325</v>
      </c>
      <c r="G53" s="49">
        <f t="shared" si="0"/>
        <v>5763</v>
      </c>
      <c r="H53" s="49">
        <f t="shared" si="1"/>
        <v>176325</v>
      </c>
      <c r="I53" s="50">
        <f t="shared" si="2"/>
        <v>0</v>
      </c>
      <c r="J53" s="52"/>
      <c r="K53" s="28"/>
      <c r="L53" s="47" t="s">
        <v>202</v>
      </c>
      <c r="M53" s="38" t="s">
        <v>48</v>
      </c>
      <c r="N53" s="24"/>
      <c r="O53" s="25"/>
      <c r="P53" s="26">
        <v>168738</v>
      </c>
      <c r="Q53" s="26">
        <v>1824</v>
      </c>
      <c r="R53" s="26">
        <v>5763</v>
      </c>
      <c r="S53" s="26"/>
      <c r="T53" s="26"/>
      <c r="U53" s="26"/>
      <c r="V53" s="26"/>
      <c r="W53" s="26"/>
      <c r="X53" s="26"/>
      <c r="Y53" s="26"/>
      <c r="Z53" s="26"/>
      <c r="AA53" s="26"/>
    </row>
    <row r="54" spans="1:39" ht="81">
      <c r="A54" s="48">
        <v>50</v>
      </c>
      <c r="B54" s="55" t="s">
        <v>221</v>
      </c>
      <c r="C54" s="48" t="s">
        <v>217</v>
      </c>
      <c r="D54" s="2" t="s">
        <v>220</v>
      </c>
      <c r="E54" s="55" t="s">
        <v>219</v>
      </c>
      <c r="F54" s="49">
        <v>452860</v>
      </c>
      <c r="G54" s="49">
        <f>R54</f>
        <v>205574</v>
      </c>
      <c r="H54" s="49">
        <f>SUM(P54:R54)</f>
        <v>205574</v>
      </c>
      <c r="I54" s="50">
        <f>F54-H54</f>
        <v>247286</v>
      </c>
      <c r="J54" s="13">
        <v>1120731</v>
      </c>
      <c r="K54" s="27"/>
      <c r="L54" s="23"/>
      <c r="M54" s="45" t="s">
        <v>218</v>
      </c>
      <c r="N54" s="9"/>
      <c r="O54" s="20"/>
      <c r="P54" s="11"/>
      <c r="Q54" s="11"/>
      <c r="R54" s="11">
        <f>211337-R53</f>
        <v>205574</v>
      </c>
      <c r="S54" s="11"/>
      <c r="T54" s="11"/>
      <c r="U54" s="11"/>
      <c r="V54" s="11"/>
      <c r="W54" s="11"/>
      <c r="X54" s="11"/>
      <c r="Y54" s="11"/>
      <c r="Z54" s="11"/>
      <c r="AA54" s="11"/>
      <c r="AB54" s="44"/>
      <c r="AC54" s="44"/>
      <c r="AD54" s="44"/>
      <c r="AE54" s="44"/>
      <c r="AF54" s="44"/>
      <c r="AG54" s="44"/>
      <c r="AH54" s="44"/>
      <c r="AI54" s="44"/>
      <c r="AJ54" s="44"/>
      <c r="AK54" s="44"/>
      <c r="AL54" s="44"/>
      <c r="AM54" s="44"/>
    </row>
    <row r="55" spans="1:27" s="39" customFormat="1" ht="48">
      <c r="A55" s="48">
        <v>51</v>
      </c>
      <c r="B55" s="56" t="s">
        <v>207</v>
      </c>
      <c r="C55" s="22" t="s">
        <v>203</v>
      </c>
      <c r="D55" s="23" t="s">
        <v>204</v>
      </c>
      <c r="E55" s="56" t="s">
        <v>206</v>
      </c>
      <c r="F55" s="51">
        <v>39163</v>
      </c>
      <c r="G55" s="49">
        <f t="shared" si="0"/>
        <v>6524</v>
      </c>
      <c r="H55" s="49">
        <f t="shared" si="1"/>
        <v>6524</v>
      </c>
      <c r="I55" s="50">
        <f t="shared" si="2"/>
        <v>32639</v>
      </c>
      <c r="J55" s="52">
        <v>1120630</v>
      </c>
      <c r="K55" s="28"/>
      <c r="L55" s="47"/>
      <c r="M55" s="38" t="s">
        <v>205</v>
      </c>
      <c r="N55" s="24"/>
      <c r="O55" s="25"/>
      <c r="P55" s="26"/>
      <c r="Q55" s="26"/>
      <c r="R55" s="26">
        <v>6524</v>
      </c>
      <c r="S55" s="26"/>
      <c r="T55" s="26"/>
      <c r="U55" s="26"/>
      <c r="V55" s="26"/>
      <c r="W55" s="26"/>
      <c r="X55" s="26"/>
      <c r="Y55" s="26"/>
      <c r="Z55" s="26"/>
      <c r="AA55" s="26"/>
    </row>
    <row r="56" spans="1:27" s="39" customFormat="1" ht="81">
      <c r="A56" s="48">
        <v>52</v>
      </c>
      <c r="B56" s="53" t="s">
        <v>234</v>
      </c>
      <c r="C56" s="22" t="s">
        <v>230</v>
      </c>
      <c r="D56" s="23" t="s">
        <v>231</v>
      </c>
      <c r="E56" s="53" t="s">
        <v>232</v>
      </c>
      <c r="F56" s="51">
        <v>1050000</v>
      </c>
      <c r="G56" s="49">
        <f t="shared" si="0"/>
        <v>319482</v>
      </c>
      <c r="H56" s="49">
        <f t="shared" si="1"/>
        <v>319482</v>
      </c>
      <c r="I56" s="50">
        <f t="shared" si="2"/>
        <v>730518</v>
      </c>
      <c r="J56" s="52"/>
      <c r="K56" s="28"/>
      <c r="L56" s="47"/>
      <c r="M56" s="38" t="s">
        <v>233</v>
      </c>
      <c r="N56" s="24"/>
      <c r="O56" s="25"/>
      <c r="P56" s="26"/>
      <c r="Q56" s="26"/>
      <c r="R56" s="26">
        <v>319482</v>
      </c>
      <c r="S56" s="26"/>
      <c r="T56" s="26"/>
      <c r="U56" s="26"/>
      <c r="V56" s="26"/>
      <c r="W56" s="26"/>
      <c r="X56" s="26"/>
      <c r="Y56" s="26"/>
      <c r="Z56" s="26"/>
      <c r="AA56" s="26"/>
    </row>
    <row r="57" spans="1:27" s="36" customFormat="1" ht="24.75" customHeight="1">
      <c r="A57" s="14"/>
      <c r="B57" s="15" t="s">
        <v>1</v>
      </c>
      <c r="C57" s="16"/>
      <c r="D57" s="17"/>
      <c r="E57" s="17"/>
      <c r="F57" s="18">
        <f>SUM(F5:F56)</f>
        <v>9804584</v>
      </c>
      <c r="G57" s="18">
        <f>SUM(G5:G56)</f>
        <v>1536557</v>
      </c>
      <c r="H57" s="18">
        <f>SUM(H5:H56)</f>
        <v>3772595</v>
      </c>
      <c r="I57" s="18">
        <f>SUM(I5:I56)</f>
        <v>6031989</v>
      </c>
      <c r="J57" s="19"/>
      <c r="K57" s="29"/>
      <c r="L57" s="40"/>
      <c r="M57" s="46"/>
      <c r="N57" s="32"/>
      <c r="O57" s="21"/>
      <c r="P57" s="12"/>
      <c r="Q57" s="12"/>
      <c r="R57" s="12"/>
      <c r="S57" s="12"/>
      <c r="T57" s="12"/>
      <c r="U57" s="12"/>
      <c r="V57" s="12"/>
      <c r="W57" s="12"/>
      <c r="X57" s="12"/>
      <c r="Y57" s="12"/>
      <c r="Z57" s="12"/>
      <c r="AA57" s="12"/>
    </row>
    <row r="58" spans="1:10" ht="6" customHeight="1">
      <c r="A58" s="3"/>
      <c r="B58" s="4"/>
      <c r="C58" s="5"/>
      <c r="D58" s="41"/>
      <c r="E58" s="4"/>
      <c r="F58" s="4"/>
      <c r="G58" s="4"/>
      <c r="H58" s="4"/>
      <c r="I58" s="4"/>
      <c r="J58" s="5"/>
    </row>
    <row r="59" spans="1:7" ht="15.75" hidden="1">
      <c r="A59" s="63" t="s">
        <v>49</v>
      </c>
      <c r="B59" s="63"/>
      <c r="C59" s="63"/>
      <c r="D59" s="63"/>
      <c r="E59" s="63"/>
      <c r="F59" s="63"/>
      <c r="G59" s="63"/>
    </row>
    <row r="60" spans="1:7" ht="15.75" hidden="1">
      <c r="A60" s="64" t="s">
        <v>50</v>
      </c>
      <c r="B60" s="64"/>
      <c r="C60" s="64"/>
      <c r="D60" s="64"/>
      <c r="E60" s="64"/>
      <c r="F60" s="64"/>
      <c r="G60" s="64"/>
    </row>
    <row r="61" spans="1:7" ht="15.75" hidden="1">
      <c r="A61" s="58" t="s">
        <v>51</v>
      </c>
      <c r="B61" s="58"/>
      <c r="C61" s="58"/>
      <c r="D61" s="58"/>
      <c r="E61" s="58"/>
      <c r="F61" s="58"/>
      <c r="G61" s="58"/>
    </row>
    <row r="62" spans="1:27" s="6" customFormat="1" ht="15.75" hidden="1">
      <c r="A62" s="58" t="s">
        <v>52</v>
      </c>
      <c r="B62" s="58"/>
      <c r="C62" s="58"/>
      <c r="D62" s="58"/>
      <c r="E62" s="58"/>
      <c r="F62" s="58"/>
      <c r="G62" s="58"/>
      <c r="J62" s="8"/>
      <c r="K62" s="30"/>
      <c r="L62" s="37"/>
      <c r="M62" s="42"/>
      <c r="N62" s="42"/>
      <c r="O62" s="43"/>
      <c r="P62" s="44"/>
      <c r="Q62" s="44"/>
      <c r="R62" s="44"/>
      <c r="S62" s="44"/>
      <c r="T62" s="44"/>
      <c r="U62" s="44"/>
      <c r="V62" s="44"/>
      <c r="W62" s="44"/>
      <c r="X62" s="44"/>
      <c r="Y62" s="44"/>
      <c r="Z62" s="44"/>
      <c r="AA62" s="44"/>
    </row>
    <row r="63" spans="1:27" s="6" customFormat="1" ht="19.5">
      <c r="A63" s="59" t="s">
        <v>53</v>
      </c>
      <c r="B63" s="59"/>
      <c r="C63" s="59"/>
      <c r="D63" s="7"/>
      <c r="E63" s="60" t="s">
        <v>54</v>
      </c>
      <c r="F63" s="60"/>
      <c r="G63" s="60"/>
      <c r="J63" s="8"/>
      <c r="K63" s="30"/>
      <c r="L63" s="37"/>
      <c r="M63" s="42"/>
      <c r="N63" s="42"/>
      <c r="O63" s="43"/>
      <c r="P63" s="44"/>
      <c r="Q63" s="44"/>
      <c r="R63" s="44"/>
      <c r="S63" s="44"/>
      <c r="T63" s="44"/>
      <c r="U63" s="44"/>
      <c r="V63" s="44"/>
      <c r="W63" s="44"/>
      <c r="X63" s="44"/>
      <c r="Y63" s="44"/>
      <c r="Z63" s="44"/>
      <c r="AA63" s="44"/>
    </row>
  </sheetData>
  <sheetProtection/>
  <autoFilter ref="A4:AA57"/>
  <mergeCells count="23">
    <mergeCell ref="A1:L1"/>
    <mergeCell ref="A2:L2"/>
    <mergeCell ref="A3:A4"/>
    <mergeCell ref="B3:B4"/>
    <mergeCell ref="C3:C4"/>
    <mergeCell ref="D3:D4"/>
    <mergeCell ref="E3:E4"/>
    <mergeCell ref="P3:AA3"/>
    <mergeCell ref="A59:G59"/>
    <mergeCell ref="A60:G60"/>
    <mergeCell ref="L3:L4"/>
    <mergeCell ref="M3:M4"/>
    <mergeCell ref="N3:N4"/>
    <mergeCell ref="O3:O4"/>
    <mergeCell ref="A61:G61"/>
    <mergeCell ref="A62:G62"/>
    <mergeCell ref="A63:C63"/>
    <mergeCell ref="E63:G63"/>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M51"/>
  <sheetViews>
    <sheetView view="pageBreakPreview" zoomScaleSheetLayoutView="100" zoomScalePageLayoutView="0" workbookViewId="0" topLeftCell="A1">
      <pane xSplit="3" ySplit="4" topLeftCell="D39" activePane="bottomRight" state="frozen"/>
      <selection pane="topLeft" activeCell="A1" sqref="A1"/>
      <selection pane="topRight" activeCell="D1" sqref="D1"/>
      <selection pane="bottomLeft" activeCell="A5" sqref="A5"/>
      <selection pane="bottomRight" activeCell="B41" sqref="B41"/>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179</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Q5</f>
        <v>84656</v>
      </c>
      <c r="H5" s="49">
        <f>SUM(P5:Q5)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43">Q6</f>
        <v>22975</v>
      </c>
      <c r="H6" s="49">
        <f aca="true" t="shared" si="1" ref="H6:H43">SUM(P6:Q6)</f>
        <v>35215</v>
      </c>
      <c r="I6" s="50">
        <f aca="true" t="shared" si="2" ref="I6:I43">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30493</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Q9</f>
        <v>0</v>
      </c>
      <c r="H9" s="49">
        <f>SUM(P9:Q9)</f>
        <v>0</v>
      </c>
      <c r="I9" s="50">
        <f>F9-H9</f>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3780</v>
      </c>
      <c r="H10" s="49">
        <f t="shared" si="1"/>
        <v>3780</v>
      </c>
      <c r="I10" s="50">
        <f t="shared" si="2"/>
        <v>4536</v>
      </c>
      <c r="J10" s="52">
        <v>11207</v>
      </c>
      <c r="K10" s="27"/>
      <c r="L10" s="47"/>
      <c r="M10" s="45" t="s">
        <v>46</v>
      </c>
      <c r="N10" s="31"/>
      <c r="O10" s="20"/>
      <c r="P10" s="11"/>
      <c r="Q10" s="11">
        <v>3780</v>
      </c>
      <c r="R10" s="11"/>
      <c r="S10" s="11"/>
      <c r="T10" s="11"/>
      <c r="U10" s="11"/>
      <c r="V10" s="11"/>
      <c r="W10" s="11"/>
      <c r="X10" s="11"/>
      <c r="Y10" s="11"/>
      <c r="Z10" s="11"/>
      <c r="AA10" s="11"/>
    </row>
    <row r="11" spans="1:27" ht="129">
      <c r="A11" s="48">
        <v>7</v>
      </c>
      <c r="B11" s="23" t="s">
        <v>120</v>
      </c>
      <c r="C11" s="48" t="s">
        <v>117</v>
      </c>
      <c r="D11" s="2" t="s">
        <v>119</v>
      </c>
      <c r="E11" s="23" t="s">
        <v>118</v>
      </c>
      <c r="F11" s="49">
        <v>50000</v>
      </c>
      <c r="G11" s="49">
        <f t="shared" si="0"/>
        <v>0</v>
      </c>
      <c r="H11" s="49">
        <f t="shared" si="1"/>
        <v>0</v>
      </c>
      <c r="I11" s="50">
        <f t="shared" si="2"/>
        <v>50000</v>
      </c>
      <c r="J11" s="52"/>
      <c r="K11" s="27"/>
      <c r="L11" s="47"/>
      <c r="M11" s="45" t="s">
        <v>46</v>
      </c>
      <c r="N11" s="31"/>
      <c r="O11" s="20"/>
      <c r="P11" s="11"/>
      <c r="Q11" s="11"/>
      <c r="R11" s="11"/>
      <c r="S11" s="11"/>
      <c r="T11" s="11"/>
      <c r="U11" s="11"/>
      <c r="V11" s="11"/>
      <c r="W11" s="11"/>
      <c r="X11" s="11"/>
      <c r="Y11" s="11"/>
      <c r="Z11" s="11"/>
      <c r="AA11" s="11"/>
    </row>
    <row r="12" spans="1:27" ht="145.5">
      <c r="A12" s="48">
        <v>8</v>
      </c>
      <c r="B12" s="23" t="s">
        <v>96</v>
      </c>
      <c r="C12" s="48" t="s">
        <v>93</v>
      </c>
      <c r="D12" s="2" t="s">
        <v>94</v>
      </c>
      <c r="E12" s="23" t="s">
        <v>95</v>
      </c>
      <c r="F12" s="49">
        <v>31728</v>
      </c>
      <c r="G12" s="49">
        <f t="shared" si="0"/>
        <v>18135</v>
      </c>
      <c r="H12" s="49">
        <f t="shared" si="1"/>
        <v>30389</v>
      </c>
      <c r="I12" s="50">
        <f t="shared" si="2"/>
        <v>1339</v>
      </c>
      <c r="J12" s="52">
        <v>1120731</v>
      </c>
      <c r="K12" s="27"/>
      <c r="L12" s="47"/>
      <c r="M12" s="45" t="s">
        <v>44</v>
      </c>
      <c r="N12" s="31"/>
      <c r="O12" s="20"/>
      <c r="P12" s="11">
        <v>12254</v>
      </c>
      <c r="Q12" s="11">
        <v>18135</v>
      </c>
      <c r="R12" s="11"/>
      <c r="S12" s="11"/>
      <c r="T12" s="11"/>
      <c r="U12" s="11"/>
      <c r="V12" s="11"/>
      <c r="W12" s="11"/>
      <c r="X12" s="11"/>
      <c r="Y12" s="11"/>
      <c r="Z12" s="11"/>
      <c r="AA12" s="11"/>
    </row>
    <row r="13" spans="1:27" ht="162">
      <c r="A13" s="48">
        <v>9</v>
      </c>
      <c r="B13" s="47" t="s">
        <v>82</v>
      </c>
      <c r="C13" s="48" t="s">
        <v>79</v>
      </c>
      <c r="D13" s="2" t="s">
        <v>208</v>
      </c>
      <c r="E13" s="47" t="s">
        <v>80</v>
      </c>
      <c r="F13" s="49">
        <v>6833</v>
      </c>
      <c r="G13" s="49">
        <f t="shared" si="0"/>
        <v>6833</v>
      </c>
      <c r="H13" s="49">
        <f t="shared" si="1"/>
        <v>6833</v>
      </c>
      <c r="I13" s="50">
        <f t="shared" si="2"/>
        <v>0</v>
      </c>
      <c r="J13" s="52">
        <v>1110731</v>
      </c>
      <c r="K13" s="27"/>
      <c r="L13" s="47"/>
      <c r="M13" s="45" t="s">
        <v>46</v>
      </c>
      <c r="N13" s="31"/>
      <c r="O13" s="20"/>
      <c r="P13" s="11"/>
      <c r="Q13" s="11">
        <v>6833</v>
      </c>
      <c r="R13" s="11"/>
      <c r="S13" s="11"/>
      <c r="T13" s="11"/>
      <c r="U13" s="11"/>
      <c r="V13" s="11"/>
      <c r="W13" s="11"/>
      <c r="X13" s="11"/>
      <c r="Y13" s="11"/>
      <c r="Z13" s="11"/>
      <c r="AA13" s="11"/>
    </row>
    <row r="14" spans="1:27" ht="145.5">
      <c r="A14" s="48">
        <v>10</v>
      </c>
      <c r="B14" s="47" t="s">
        <v>210</v>
      </c>
      <c r="C14" s="48" t="s">
        <v>79</v>
      </c>
      <c r="D14" s="2" t="s">
        <v>209</v>
      </c>
      <c r="E14" s="47" t="s">
        <v>211</v>
      </c>
      <c r="F14" s="49">
        <v>585000</v>
      </c>
      <c r="G14" s="49">
        <f>Q14</f>
        <v>299278</v>
      </c>
      <c r="H14" s="49">
        <f>SUM(P14:Q14)</f>
        <v>299278</v>
      </c>
      <c r="I14" s="50">
        <f>F14-H14</f>
        <v>285722</v>
      </c>
      <c r="J14" s="52">
        <v>1110731</v>
      </c>
      <c r="K14" s="27"/>
      <c r="L14" s="47"/>
      <c r="M14" s="45" t="s">
        <v>46</v>
      </c>
      <c r="N14" s="31"/>
      <c r="O14" s="20"/>
      <c r="P14" s="11"/>
      <c r="Q14" s="11">
        <f>306111-6833</f>
        <v>299278</v>
      </c>
      <c r="R14" s="11"/>
      <c r="S14" s="11"/>
      <c r="T14" s="11"/>
      <c r="U14" s="11"/>
      <c r="V14" s="11"/>
      <c r="W14" s="11"/>
      <c r="X14" s="11"/>
      <c r="Y14" s="11"/>
      <c r="Z14" s="11"/>
      <c r="AA14" s="11"/>
    </row>
    <row r="15" spans="1:27" ht="258.75">
      <c r="A15" s="48">
        <v>11</v>
      </c>
      <c r="B15" s="47" t="s">
        <v>141</v>
      </c>
      <c r="C15" s="48" t="s">
        <v>138</v>
      </c>
      <c r="D15" s="2" t="s">
        <v>140</v>
      </c>
      <c r="E15" s="47" t="s">
        <v>139</v>
      </c>
      <c r="F15" s="49">
        <v>88145</v>
      </c>
      <c r="G15" s="49">
        <f t="shared" si="0"/>
        <v>21480</v>
      </c>
      <c r="H15" s="49">
        <f t="shared" si="1"/>
        <v>23980</v>
      </c>
      <c r="I15" s="50">
        <f t="shared" si="2"/>
        <v>64165</v>
      </c>
      <c r="J15" s="52"/>
      <c r="K15" s="27"/>
      <c r="L15" s="47"/>
      <c r="M15" s="45"/>
      <c r="N15" s="31"/>
      <c r="O15" s="20"/>
      <c r="P15" s="11">
        <v>2500</v>
      </c>
      <c r="Q15" s="11">
        <v>21480</v>
      </c>
      <c r="R15" s="11"/>
      <c r="S15" s="11"/>
      <c r="T15" s="11"/>
      <c r="U15" s="11"/>
      <c r="V15" s="11"/>
      <c r="W15" s="11"/>
      <c r="X15" s="11"/>
      <c r="Y15" s="11"/>
      <c r="Z15" s="11"/>
      <c r="AA15" s="11"/>
    </row>
    <row r="16" spans="1:27" ht="177.75">
      <c r="A16" s="48">
        <v>12</v>
      </c>
      <c r="B16" s="47" t="s">
        <v>137</v>
      </c>
      <c r="C16" s="48" t="s">
        <v>134</v>
      </c>
      <c r="D16" s="2" t="s">
        <v>136</v>
      </c>
      <c r="E16" s="47" t="s">
        <v>135</v>
      </c>
      <c r="F16" s="49">
        <v>5000</v>
      </c>
      <c r="G16" s="49">
        <f t="shared" si="0"/>
        <v>0</v>
      </c>
      <c r="H16" s="49">
        <f t="shared" si="1"/>
        <v>0</v>
      </c>
      <c r="I16" s="50">
        <f t="shared" si="2"/>
        <v>5000</v>
      </c>
      <c r="J16" s="52">
        <v>1120731</v>
      </c>
      <c r="K16" s="27"/>
      <c r="L16" s="47"/>
      <c r="M16" s="45" t="s">
        <v>63</v>
      </c>
      <c r="N16" s="31"/>
      <c r="O16" s="20"/>
      <c r="P16" s="11"/>
      <c r="Q16" s="11"/>
      <c r="R16" s="11"/>
      <c r="S16" s="11"/>
      <c r="T16" s="11"/>
      <c r="U16" s="11"/>
      <c r="V16" s="11"/>
      <c r="W16" s="11"/>
      <c r="X16" s="11"/>
      <c r="Y16" s="11"/>
      <c r="Z16" s="11"/>
      <c r="AA16" s="11"/>
    </row>
    <row r="17" spans="1:27" ht="258.75">
      <c r="A17" s="48">
        <v>13</v>
      </c>
      <c r="B17" s="47" t="s">
        <v>130</v>
      </c>
      <c r="C17" s="48" t="s">
        <v>127</v>
      </c>
      <c r="D17" s="2" t="s">
        <v>129</v>
      </c>
      <c r="E17" s="47" t="s">
        <v>128</v>
      </c>
      <c r="F17" s="49">
        <v>30105</v>
      </c>
      <c r="G17" s="49">
        <f t="shared" si="0"/>
        <v>13509</v>
      </c>
      <c r="H17" s="49">
        <f t="shared" si="1"/>
        <v>13509</v>
      </c>
      <c r="I17" s="50">
        <f t="shared" si="2"/>
        <v>16596</v>
      </c>
      <c r="J17" s="52"/>
      <c r="K17" s="27"/>
      <c r="L17" s="47"/>
      <c r="M17" s="45" t="s">
        <v>67</v>
      </c>
      <c r="N17" s="31"/>
      <c r="O17" s="20"/>
      <c r="P17" s="11"/>
      <c r="Q17" s="11">
        <v>13509</v>
      </c>
      <c r="R17" s="11"/>
      <c r="S17" s="11"/>
      <c r="T17" s="11"/>
      <c r="U17" s="11"/>
      <c r="V17" s="11"/>
      <c r="W17" s="11"/>
      <c r="X17" s="11"/>
      <c r="Y17" s="11"/>
      <c r="Z17" s="11"/>
      <c r="AA17" s="11"/>
    </row>
    <row r="18" spans="1:27" ht="113.25">
      <c r="A18" s="48">
        <v>14</v>
      </c>
      <c r="B18" s="47" t="s">
        <v>126</v>
      </c>
      <c r="C18" s="48" t="s">
        <v>123</v>
      </c>
      <c r="D18" s="2" t="s">
        <v>125</v>
      </c>
      <c r="E18" s="47" t="s">
        <v>124</v>
      </c>
      <c r="F18" s="49">
        <v>33540</v>
      </c>
      <c r="G18" s="49">
        <f t="shared" si="0"/>
        <v>0</v>
      </c>
      <c r="H18" s="49">
        <f t="shared" si="1"/>
        <v>0</v>
      </c>
      <c r="I18" s="50">
        <f t="shared" si="2"/>
        <v>33540</v>
      </c>
      <c r="J18" s="52"/>
      <c r="K18" s="27"/>
      <c r="L18" s="47"/>
      <c r="M18" s="45" t="s">
        <v>46</v>
      </c>
      <c r="N18" s="31"/>
      <c r="O18" s="20"/>
      <c r="P18" s="11"/>
      <c r="Q18" s="11"/>
      <c r="R18" s="11"/>
      <c r="S18" s="11"/>
      <c r="T18" s="11"/>
      <c r="U18" s="11"/>
      <c r="V18" s="11"/>
      <c r="W18" s="11"/>
      <c r="X18" s="11"/>
      <c r="Y18" s="11"/>
      <c r="Z18" s="11"/>
      <c r="AA18" s="11"/>
    </row>
    <row r="19" spans="1:27" ht="48">
      <c r="A19" s="48">
        <v>15</v>
      </c>
      <c r="B19" s="47"/>
      <c r="C19" s="48" t="s">
        <v>115</v>
      </c>
      <c r="D19" s="2" t="s">
        <v>121</v>
      </c>
      <c r="E19" s="47" t="s">
        <v>122</v>
      </c>
      <c r="F19" s="49">
        <v>1339</v>
      </c>
      <c r="G19" s="49">
        <f t="shared" si="0"/>
        <v>0</v>
      </c>
      <c r="H19" s="49">
        <f t="shared" si="1"/>
        <v>0</v>
      </c>
      <c r="I19" s="50">
        <f t="shared" si="2"/>
        <v>1339</v>
      </c>
      <c r="J19" s="52"/>
      <c r="K19" s="27"/>
      <c r="L19" s="47"/>
      <c r="M19" s="45" t="s">
        <v>116</v>
      </c>
      <c r="N19" s="31"/>
      <c r="O19" s="20"/>
      <c r="P19" s="11"/>
      <c r="Q19" s="11"/>
      <c r="R19" s="11"/>
      <c r="S19" s="11"/>
      <c r="T19" s="11"/>
      <c r="U19" s="11"/>
      <c r="V19" s="11"/>
      <c r="W19" s="11"/>
      <c r="X19" s="11"/>
      <c r="Y19" s="11"/>
      <c r="Z19" s="11"/>
      <c r="AA19" s="11"/>
    </row>
    <row r="20" spans="1:27" ht="258.75">
      <c r="A20" s="48">
        <v>16</v>
      </c>
      <c r="B20" s="47" t="s">
        <v>109</v>
      </c>
      <c r="C20" s="48" t="s">
        <v>106</v>
      </c>
      <c r="D20" s="2" t="s">
        <v>108</v>
      </c>
      <c r="E20" s="47" t="s">
        <v>107</v>
      </c>
      <c r="F20" s="49">
        <v>21419</v>
      </c>
      <c r="G20" s="49">
        <f t="shared" si="0"/>
        <v>3240</v>
      </c>
      <c r="H20" s="49">
        <f t="shared" si="1"/>
        <v>3240</v>
      </c>
      <c r="I20" s="50">
        <f t="shared" si="2"/>
        <v>18179</v>
      </c>
      <c r="J20" s="52"/>
      <c r="K20" s="27"/>
      <c r="L20" s="47"/>
      <c r="M20" s="45" t="s">
        <v>46</v>
      </c>
      <c r="N20" s="31"/>
      <c r="O20" s="20"/>
      <c r="P20" s="11"/>
      <c r="Q20" s="11">
        <v>3240</v>
      </c>
      <c r="R20" s="11"/>
      <c r="S20" s="11"/>
      <c r="T20" s="11"/>
      <c r="U20" s="11"/>
      <c r="V20" s="11"/>
      <c r="W20" s="11"/>
      <c r="X20" s="11"/>
      <c r="Y20" s="11"/>
      <c r="Z20" s="11"/>
      <c r="AA20" s="11"/>
    </row>
    <row r="21" spans="1:27" ht="194.25">
      <c r="A21" s="48">
        <v>17</v>
      </c>
      <c r="B21" s="47" t="s">
        <v>112</v>
      </c>
      <c r="C21" s="48" t="s">
        <v>106</v>
      </c>
      <c r="D21" s="2" t="s">
        <v>111</v>
      </c>
      <c r="E21" s="47" t="s">
        <v>110</v>
      </c>
      <c r="F21" s="49">
        <v>17600</v>
      </c>
      <c r="G21" s="49">
        <f t="shared" si="0"/>
        <v>2400</v>
      </c>
      <c r="H21" s="49">
        <f t="shared" si="1"/>
        <v>2400</v>
      </c>
      <c r="I21" s="50">
        <f t="shared" si="2"/>
        <v>15200</v>
      </c>
      <c r="J21" s="52"/>
      <c r="K21" s="27"/>
      <c r="L21" s="47"/>
      <c r="M21" s="45" t="s">
        <v>46</v>
      </c>
      <c r="N21" s="31"/>
      <c r="O21" s="20"/>
      <c r="P21" s="11"/>
      <c r="Q21" s="11">
        <v>2400</v>
      </c>
      <c r="R21" s="11"/>
      <c r="S21" s="11"/>
      <c r="T21" s="11"/>
      <c r="U21" s="11"/>
      <c r="V21" s="11"/>
      <c r="W21" s="11"/>
      <c r="X21" s="11"/>
      <c r="Y21" s="11"/>
      <c r="Z21" s="11"/>
      <c r="AA21" s="11"/>
    </row>
    <row r="22" spans="1:27" ht="48">
      <c r="A22" s="48">
        <v>18</v>
      </c>
      <c r="B22" s="47"/>
      <c r="C22" s="48" t="s">
        <v>106</v>
      </c>
      <c r="D22" s="2" t="s">
        <v>114</v>
      </c>
      <c r="E22" s="47" t="s">
        <v>113</v>
      </c>
      <c r="F22" s="49">
        <v>8316</v>
      </c>
      <c r="G22" s="49">
        <f t="shared" si="0"/>
        <v>1134</v>
      </c>
      <c r="H22" s="49">
        <f t="shared" si="1"/>
        <v>1134</v>
      </c>
      <c r="I22" s="50">
        <f t="shared" si="2"/>
        <v>7182</v>
      </c>
      <c r="J22" s="52"/>
      <c r="K22" s="27"/>
      <c r="L22" s="47"/>
      <c r="M22" s="45" t="s">
        <v>46</v>
      </c>
      <c r="N22" s="31"/>
      <c r="O22" s="20"/>
      <c r="P22" s="11"/>
      <c r="Q22" s="11">
        <v>1134</v>
      </c>
      <c r="R22" s="11"/>
      <c r="S22" s="11"/>
      <c r="T22" s="11"/>
      <c r="U22" s="11"/>
      <c r="V22" s="11"/>
      <c r="W22" s="11"/>
      <c r="X22" s="11"/>
      <c r="Y22" s="11"/>
      <c r="Z22" s="11"/>
      <c r="AA22" s="11"/>
    </row>
    <row r="23" spans="1:27" ht="81">
      <c r="A23" s="48">
        <v>19</v>
      </c>
      <c r="B23" s="47" t="s">
        <v>178</v>
      </c>
      <c r="C23" s="48" t="s">
        <v>175</v>
      </c>
      <c r="D23" s="2" t="s">
        <v>176</v>
      </c>
      <c r="E23" s="47" t="s">
        <v>177</v>
      </c>
      <c r="F23" s="49">
        <v>18522</v>
      </c>
      <c r="G23" s="49">
        <f t="shared" si="0"/>
        <v>0</v>
      </c>
      <c r="H23" s="49">
        <f t="shared" si="1"/>
        <v>0</v>
      </c>
      <c r="I23" s="50">
        <f t="shared" si="2"/>
        <v>18522</v>
      </c>
      <c r="J23" s="52">
        <v>1120131</v>
      </c>
      <c r="K23" s="27"/>
      <c r="L23" s="47"/>
      <c r="M23" s="45" t="s">
        <v>46</v>
      </c>
      <c r="N23" s="31"/>
      <c r="O23" s="20"/>
      <c r="P23" s="11"/>
      <c r="Q23" s="11"/>
      <c r="R23" s="11"/>
      <c r="S23" s="11"/>
      <c r="T23" s="11"/>
      <c r="U23" s="11"/>
      <c r="V23" s="11"/>
      <c r="W23" s="11"/>
      <c r="X23" s="11"/>
      <c r="Y23" s="11"/>
      <c r="Z23" s="11"/>
      <c r="AA23" s="11"/>
    </row>
    <row r="24" spans="1:27" ht="113.25">
      <c r="A24" s="48">
        <v>20</v>
      </c>
      <c r="B24" s="47" t="s">
        <v>201</v>
      </c>
      <c r="C24" s="48" t="s">
        <v>198</v>
      </c>
      <c r="D24" s="2" t="s">
        <v>199</v>
      </c>
      <c r="E24" s="47" t="s">
        <v>200</v>
      </c>
      <c r="F24" s="49">
        <v>4000</v>
      </c>
      <c r="G24" s="49">
        <f t="shared" si="0"/>
        <v>0</v>
      </c>
      <c r="H24" s="49">
        <f t="shared" si="1"/>
        <v>0</v>
      </c>
      <c r="I24" s="50">
        <f t="shared" si="2"/>
        <v>4000</v>
      </c>
      <c r="J24" s="52">
        <v>1120331</v>
      </c>
      <c r="K24" s="27"/>
      <c r="L24" s="47"/>
      <c r="M24" s="45" t="s">
        <v>45</v>
      </c>
      <c r="N24" s="31"/>
      <c r="O24" s="20"/>
      <c r="P24" s="11"/>
      <c r="Q24" s="11"/>
      <c r="R24" s="11"/>
      <c r="S24" s="11"/>
      <c r="T24" s="11"/>
      <c r="U24" s="11"/>
      <c r="V24" s="11"/>
      <c r="W24" s="11"/>
      <c r="X24" s="11"/>
      <c r="Y24" s="11"/>
      <c r="Z24" s="11"/>
      <c r="AA24" s="11"/>
    </row>
    <row r="25" spans="1:39" ht="81">
      <c r="A25" s="48">
        <v>21</v>
      </c>
      <c r="B25" s="47" t="s">
        <v>147</v>
      </c>
      <c r="C25" s="48" t="s">
        <v>144</v>
      </c>
      <c r="D25" s="2" t="s">
        <v>146</v>
      </c>
      <c r="E25" s="47" t="s">
        <v>145</v>
      </c>
      <c r="F25" s="49">
        <v>42000</v>
      </c>
      <c r="G25" s="49">
        <f t="shared" si="0"/>
        <v>0</v>
      </c>
      <c r="H25" s="49">
        <f t="shared" si="1"/>
        <v>0</v>
      </c>
      <c r="I25" s="50">
        <f t="shared" si="2"/>
        <v>42000</v>
      </c>
      <c r="J25" s="13"/>
      <c r="K25" s="27"/>
      <c r="L25" s="23"/>
      <c r="M25" s="45" t="s">
        <v>66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48">
      <c r="A26" s="48">
        <v>22</v>
      </c>
      <c r="B26" s="47" t="s">
        <v>71</v>
      </c>
      <c r="C26" s="48" t="s">
        <v>142</v>
      </c>
      <c r="D26" s="2" t="s">
        <v>143</v>
      </c>
      <c r="E26" s="47" t="s">
        <v>184</v>
      </c>
      <c r="F26" s="49">
        <f>SUM(AB26:AM26)</f>
        <v>870000</v>
      </c>
      <c r="G26" s="49">
        <f t="shared" si="0"/>
        <v>261411</v>
      </c>
      <c r="H26" s="49">
        <f t="shared" si="1"/>
        <v>784233</v>
      </c>
      <c r="I26" s="50">
        <f t="shared" si="2"/>
        <v>85767</v>
      </c>
      <c r="J26" s="13"/>
      <c r="K26" s="27"/>
      <c r="L26" s="23"/>
      <c r="M26" s="45" t="s">
        <v>47</v>
      </c>
      <c r="N26" s="9"/>
      <c r="O26" s="20"/>
      <c r="P26" s="11">
        <v>522822</v>
      </c>
      <c r="Q26" s="11">
        <v>261411</v>
      </c>
      <c r="R26" s="11"/>
      <c r="S26" s="11"/>
      <c r="T26" s="11"/>
      <c r="U26" s="11"/>
      <c r="V26" s="11"/>
      <c r="W26" s="11"/>
      <c r="X26" s="11"/>
      <c r="Y26" s="11"/>
      <c r="Z26" s="11"/>
      <c r="AA26" s="11"/>
      <c r="AB26" s="44">
        <v>290000</v>
      </c>
      <c r="AC26" s="44">
        <v>290000</v>
      </c>
      <c r="AD26" s="44">
        <v>290000</v>
      </c>
      <c r="AE26" s="44"/>
      <c r="AF26" s="44"/>
      <c r="AG26" s="44"/>
      <c r="AH26" s="44"/>
      <c r="AI26" s="44"/>
      <c r="AJ26" s="44"/>
      <c r="AK26" s="44"/>
      <c r="AL26" s="44"/>
      <c r="AM26" s="44"/>
    </row>
    <row r="27" spans="1:39" ht="48">
      <c r="A27" s="48">
        <v>23</v>
      </c>
      <c r="B27" s="47" t="s">
        <v>163</v>
      </c>
      <c r="C27" s="48" t="s">
        <v>158</v>
      </c>
      <c r="D27" s="2" t="s">
        <v>160</v>
      </c>
      <c r="E27" s="47" t="s">
        <v>184</v>
      </c>
      <c r="F27" s="49">
        <f>SUM(AB27:AM27)</f>
        <v>166300</v>
      </c>
      <c r="G27" s="49">
        <f t="shared" si="0"/>
        <v>0</v>
      </c>
      <c r="H27" s="49">
        <f t="shared" si="1"/>
        <v>0</v>
      </c>
      <c r="I27" s="50">
        <f t="shared" si="2"/>
        <v>166300</v>
      </c>
      <c r="J27" s="13"/>
      <c r="K27" s="27"/>
      <c r="L27" s="23"/>
      <c r="M27" s="45" t="s">
        <v>47</v>
      </c>
      <c r="N27" s="9"/>
      <c r="O27" s="20"/>
      <c r="P27" s="11"/>
      <c r="Q27" s="11"/>
      <c r="R27" s="11"/>
      <c r="S27" s="11"/>
      <c r="T27" s="11"/>
      <c r="U27" s="11"/>
      <c r="V27" s="11"/>
      <c r="W27" s="11"/>
      <c r="X27" s="11"/>
      <c r="Y27" s="11"/>
      <c r="Z27" s="11"/>
      <c r="AA27" s="11"/>
      <c r="AB27" s="44"/>
      <c r="AC27" s="44">
        <v>130500</v>
      </c>
      <c r="AD27" s="44">
        <v>35800</v>
      </c>
      <c r="AE27" s="44"/>
      <c r="AF27" s="44"/>
      <c r="AG27" s="44"/>
      <c r="AH27" s="44"/>
      <c r="AI27" s="44"/>
      <c r="AJ27" s="44"/>
      <c r="AK27" s="44"/>
      <c r="AL27" s="44"/>
      <c r="AM27" s="44"/>
    </row>
    <row r="28" spans="1:39" ht="48">
      <c r="A28" s="48">
        <v>24</v>
      </c>
      <c r="B28" s="47" t="s">
        <v>163</v>
      </c>
      <c r="C28" s="48" t="s">
        <v>159</v>
      </c>
      <c r="D28" s="2" t="s">
        <v>161</v>
      </c>
      <c r="E28" s="47" t="s">
        <v>162</v>
      </c>
      <c r="F28" s="49">
        <f>SUM(AB28:AM28)</f>
        <v>97146</v>
      </c>
      <c r="G28" s="49">
        <f t="shared" si="0"/>
        <v>0</v>
      </c>
      <c r="H28" s="49">
        <f t="shared" si="1"/>
        <v>0</v>
      </c>
      <c r="I28" s="50">
        <f t="shared" si="2"/>
        <v>97146</v>
      </c>
      <c r="J28" s="13"/>
      <c r="K28" s="27"/>
      <c r="L28" s="23"/>
      <c r="M28" s="45" t="s">
        <v>47</v>
      </c>
      <c r="N28" s="9"/>
      <c r="O28" s="20"/>
      <c r="P28" s="11"/>
      <c r="Q28" s="11"/>
      <c r="R28" s="11"/>
      <c r="S28" s="11"/>
      <c r="T28" s="11"/>
      <c r="U28" s="11"/>
      <c r="V28" s="11"/>
      <c r="W28" s="11"/>
      <c r="X28" s="11"/>
      <c r="Y28" s="11"/>
      <c r="Z28" s="11"/>
      <c r="AA28" s="11"/>
      <c r="AB28" s="44"/>
      <c r="AC28" s="44">
        <v>97146</v>
      </c>
      <c r="AD28" s="44"/>
      <c r="AE28" s="44"/>
      <c r="AF28" s="44"/>
      <c r="AG28" s="44"/>
      <c r="AH28" s="44"/>
      <c r="AI28" s="44"/>
      <c r="AJ28" s="44"/>
      <c r="AK28" s="44"/>
      <c r="AL28" s="44"/>
      <c r="AM28" s="44"/>
    </row>
    <row r="29" spans="1:39" ht="194.25">
      <c r="A29" s="48">
        <v>25</v>
      </c>
      <c r="B29" s="47" t="s">
        <v>78</v>
      </c>
      <c r="C29" s="48" t="s">
        <v>75</v>
      </c>
      <c r="D29" s="2" t="s">
        <v>76</v>
      </c>
      <c r="E29" s="47" t="s">
        <v>77</v>
      </c>
      <c r="F29" s="49">
        <v>30524</v>
      </c>
      <c r="G29" s="49">
        <f t="shared" si="0"/>
        <v>17706</v>
      </c>
      <c r="H29" s="49">
        <f t="shared" si="1"/>
        <v>17706</v>
      </c>
      <c r="I29" s="50">
        <f t="shared" si="2"/>
        <v>12818</v>
      </c>
      <c r="J29" s="13">
        <v>1120731</v>
      </c>
      <c r="K29" s="27"/>
      <c r="L29" s="23"/>
      <c r="M29" s="45" t="s">
        <v>56</v>
      </c>
      <c r="N29" s="9"/>
      <c r="O29" s="20"/>
      <c r="P29" s="11"/>
      <c r="Q29" s="11">
        <v>17706</v>
      </c>
      <c r="R29" s="11"/>
      <c r="S29" s="11"/>
      <c r="T29" s="11"/>
      <c r="U29" s="11"/>
      <c r="V29" s="11"/>
      <c r="W29" s="11"/>
      <c r="X29" s="11"/>
      <c r="Y29" s="11"/>
      <c r="Z29" s="11"/>
      <c r="AA29" s="11"/>
      <c r="AB29" s="44"/>
      <c r="AC29" s="44"/>
      <c r="AD29" s="44"/>
      <c r="AE29" s="44"/>
      <c r="AF29" s="44"/>
      <c r="AG29" s="44"/>
      <c r="AH29" s="44"/>
      <c r="AI29" s="44"/>
      <c r="AJ29" s="44"/>
      <c r="AK29" s="44"/>
      <c r="AL29" s="44"/>
      <c r="AM29" s="44"/>
    </row>
    <row r="30" spans="1:39" ht="64.5">
      <c r="A30" s="48">
        <v>26</v>
      </c>
      <c r="B30" s="47" t="s">
        <v>172</v>
      </c>
      <c r="C30" s="48" t="s">
        <v>171</v>
      </c>
      <c r="D30" s="2" t="s">
        <v>173</v>
      </c>
      <c r="E30" s="47" t="s">
        <v>174</v>
      </c>
      <c r="F30" s="49">
        <v>99430</v>
      </c>
      <c r="G30" s="49">
        <f t="shared" si="0"/>
        <v>99430</v>
      </c>
      <c r="H30" s="49">
        <f t="shared" si="1"/>
        <v>99430</v>
      </c>
      <c r="I30" s="50">
        <f t="shared" si="2"/>
        <v>0</v>
      </c>
      <c r="J30" s="13"/>
      <c r="K30" s="27"/>
      <c r="L30" s="23"/>
      <c r="M30" s="45" t="s">
        <v>66</v>
      </c>
      <c r="N30" s="9"/>
      <c r="O30" s="20"/>
      <c r="P30" s="11"/>
      <c r="Q30" s="11">
        <v>99430</v>
      </c>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54" t="s">
        <v>60</v>
      </c>
      <c r="C31" s="48" t="s">
        <v>57</v>
      </c>
      <c r="D31" s="2" t="s">
        <v>58</v>
      </c>
      <c r="E31" s="47" t="s">
        <v>59</v>
      </c>
      <c r="F31" s="49">
        <v>4240</v>
      </c>
      <c r="G31" s="49">
        <f t="shared" si="0"/>
        <v>0</v>
      </c>
      <c r="H31" s="49">
        <f t="shared" si="1"/>
        <v>0</v>
      </c>
      <c r="I31" s="50">
        <f t="shared" si="2"/>
        <v>4240</v>
      </c>
      <c r="J31" s="13">
        <v>11012</v>
      </c>
      <c r="K31" s="27"/>
      <c r="L31" s="47"/>
      <c r="M31" s="45" t="s">
        <v>55</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13.25">
      <c r="A32" s="48">
        <v>28</v>
      </c>
      <c r="B32" s="47" t="s">
        <v>64</v>
      </c>
      <c r="C32" s="48" t="s">
        <v>61</v>
      </c>
      <c r="D32" s="2" t="s">
        <v>62</v>
      </c>
      <c r="E32" s="47" t="s">
        <v>85</v>
      </c>
      <c r="F32" s="49">
        <v>86893</v>
      </c>
      <c r="G32" s="49">
        <f t="shared" si="0"/>
        <v>0</v>
      </c>
      <c r="H32" s="49">
        <f t="shared" si="1"/>
        <v>86893</v>
      </c>
      <c r="I32" s="50">
        <f t="shared" si="2"/>
        <v>0</v>
      </c>
      <c r="J32" s="13">
        <v>11112</v>
      </c>
      <c r="K32" s="27"/>
      <c r="L32" s="23"/>
      <c r="M32" s="45" t="s">
        <v>55</v>
      </c>
      <c r="N32" s="9"/>
      <c r="O32" s="20"/>
      <c r="P32" s="11">
        <v>86893</v>
      </c>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131</v>
      </c>
      <c r="C33" s="48" t="s">
        <v>70</v>
      </c>
      <c r="D33" s="2" t="s">
        <v>133</v>
      </c>
      <c r="E33" s="47" t="s">
        <v>132</v>
      </c>
      <c r="F33" s="49">
        <v>674560</v>
      </c>
      <c r="G33" s="49">
        <f t="shared" si="0"/>
        <v>0</v>
      </c>
      <c r="H33" s="49">
        <f t="shared" si="1"/>
        <v>0</v>
      </c>
      <c r="I33" s="50">
        <f t="shared" si="2"/>
        <v>674560</v>
      </c>
      <c r="J33" s="13"/>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47" t="s">
        <v>72</v>
      </c>
      <c r="C34" s="48" t="s">
        <v>70</v>
      </c>
      <c r="D34" s="2" t="s">
        <v>155</v>
      </c>
      <c r="E34" s="47" t="s">
        <v>156</v>
      </c>
      <c r="F34" s="49">
        <v>1540</v>
      </c>
      <c r="G34" s="49">
        <f t="shared" si="0"/>
        <v>0</v>
      </c>
      <c r="H34" s="49">
        <f t="shared" si="1"/>
        <v>1540</v>
      </c>
      <c r="I34" s="50">
        <f t="shared" si="2"/>
        <v>0</v>
      </c>
      <c r="J34" s="13"/>
      <c r="K34" s="27"/>
      <c r="L34" s="23"/>
      <c r="M34" s="45" t="s">
        <v>55</v>
      </c>
      <c r="N34" s="9"/>
      <c r="O34" s="20"/>
      <c r="P34" s="11">
        <v>1540</v>
      </c>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39" ht="194.25">
      <c r="A35" s="48">
        <v>31</v>
      </c>
      <c r="B35" s="47" t="s">
        <v>154</v>
      </c>
      <c r="C35" s="48" t="s">
        <v>69</v>
      </c>
      <c r="D35" s="2" t="s">
        <v>152</v>
      </c>
      <c r="E35" s="47" t="s">
        <v>153</v>
      </c>
      <c r="F35" s="49">
        <v>500217</v>
      </c>
      <c r="G35" s="49">
        <f t="shared" si="0"/>
        <v>272154</v>
      </c>
      <c r="H35" s="49">
        <f t="shared" si="1"/>
        <v>272154</v>
      </c>
      <c r="I35" s="50">
        <f t="shared" si="2"/>
        <v>228063</v>
      </c>
      <c r="J35" s="13"/>
      <c r="K35" s="27"/>
      <c r="L35" s="23"/>
      <c r="M35" s="45" t="s">
        <v>55</v>
      </c>
      <c r="N35" s="9"/>
      <c r="O35" s="20"/>
      <c r="P35" s="11"/>
      <c r="Q35" s="11">
        <v>272154</v>
      </c>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13.25">
      <c r="A36" s="48">
        <v>32</v>
      </c>
      <c r="B36" s="47" t="s">
        <v>88</v>
      </c>
      <c r="C36" s="48" t="s">
        <v>65</v>
      </c>
      <c r="D36" s="2" t="s">
        <v>86</v>
      </c>
      <c r="E36" s="47" t="s">
        <v>87</v>
      </c>
      <c r="F36" s="49">
        <v>51806</v>
      </c>
      <c r="G36" s="49">
        <f t="shared" si="0"/>
        <v>42671</v>
      </c>
      <c r="H36" s="49">
        <f t="shared" si="1"/>
        <v>42671</v>
      </c>
      <c r="I36" s="50">
        <f t="shared" si="2"/>
        <v>9135</v>
      </c>
      <c r="J36" s="13">
        <v>1111231</v>
      </c>
      <c r="K36" s="27"/>
      <c r="L36" s="23"/>
      <c r="M36" s="45" t="s">
        <v>55</v>
      </c>
      <c r="N36" s="9"/>
      <c r="O36" s="20"/>
      <c r="P36" s="11"/>
      <c r="Q36" s="11">
        <v>42671</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64.5">
      <c r="A37" s="48">
        <v>33</v>
      </c>
      <c r="B37" s="55" t="s">
        <v>193</v>
      </c>
      <c r="C37" s="48" t="s">
        <v>190</v>
      </c>
      <c r="D37" s="2" t="s">
        <v>191</v>
      </c>
      <c r="E37" s="55" t="s">
        <v>192</v>
      </c>
      <c r="F37" s="49">
        <v>620000</v>
      </c>
      <c r="G37" s="49">
        <f t="shared" si="0"/>
        <v>0</v>
      </c>
      <c r="H37" s="49">
        <f t="shared" si="1"/>
        <v>0</v>
      </c>
      <c r="I37" s="50">
        <f t="shared" si="2"/>
        <v>620000</v>
      </c>
      <c r="J37" s="13"/>
      <c r="K37" s="27"/>
      <c r="L37" s="23"/>
      <c r="M37" s="45" t="s">
        <v>55</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113.25">
      <c r="A38" s="48">
        <v>34</v>
      </c>
      <c r="B38" s="55" t="s">
        <v>197</v>
      </c>
      <c r="C38" s="48" t="s">
        <v>190</v>
      </c>
      <c r="D38" s="2" t="s">
        <v>195</v>
      </c>
      <c r="E38" s="55" t="s">
        <v>192</v>
      </c>
      <c r="F38" s="49">
        <v>728000</v>
      </c>
      <c r="G38" s="49">
        <f t="shared" si="0"/>
        <v>140152</v>
      </c>
      <c r="H38" s="49">
        <f t="shared" si="1"/>
        <v>140152</v>
      </c>
      <c r="I38" s="50">
        <f t="shared" si="2"/>
        <v>587848</v>
      </c>
      <c r="J38" s="13"/>
      <c r="K38" s="27"/>
      <c r="L38" s="23"/>
      <c r="M38" s="45" t="s">
        <v>55</v>
      </c>
      <c r="N38" s="9"/>
      <c r="O38" s="20"/>
      <c r="P38" s="11"/>
      <c r="Q38" s="11">
        <v>140152</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5" t="s">
        <v>183</v>
      </c>
      <c r="C39" s="48" t="s">
        <v>180</v>
      </c>
      <c r="D39" s="2" t="s">
        <v>181</v>
      </c>
      <c r="E39" s="55" t="s">
        <v>182</v>
      </c>
      <c r="F39" s="49">
        <v>147560</v>
      </c>
      <c r="G39" s="49">
        <f t="shared" si="0"/>
        <v>0</v>
      </c>
      <c r="H39" s="49">
        <f t="shared" si="1"/>
        <v>0</v>
      </c>
      <c r="I39" s="50">
        <f t="shared" si="2"/>
        <v>147560</v>
      </c>
      <c r="J39" s="13"/>
      <c r="K39" s="27"/>
      <c r="L39" s="23"/>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55" t="s">
        <v>197</v>
      </c>
      <c r="C40" s="48" t="s">
        <v>194</v>
      </c>
      <c r="D40" s="2" t="s">
        <v>196</v>
      </c>
      <c r="E40" s="55" t="s">
        <v>192</v>
      </c>
      <c r="F40" s="49">
        <v>286349</v>
      </c>
      <c r="G40" s="49">
        <f t="shared" si="0"/>
        <v>0</v>
      </c>
      <c r="H40" s="49">
        <f t="shared" si="1"/>
        <v>0</v>
      </c>
      <c r="I40" s="50">
        <f t="shared" si="2"/>
        <v>286349</v>
      </c>
      <c r="J40" s="13"/>
      <c r="K40" s="27"/>
      <c r="L40" s="23"/>
      <c r="M40" s="45" t="s">
        <v>55</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168</v>
      </c>
      <c r="C41" s="48" t="s">
        <v>165</v>
      </c>
      <c r="D41" s="2" t="s">
        <v>166</v>
      </c>
      <c r="E41" s="47" t="s">
        <v>167</v>
      </c>
      <c r="F41" s="49">
        <v>134856</v>
      </c>
      <c r="G41" s="49">
        <f t="shared" si="0"/>
        <v>36777</v>
      </c>
      <c r="H41" s="49">
        <f t="shared" si="1"/>
        <v>36777</v>
      </c>
      <c r="I41" s="50">
        <f t="shared" si="2"/>
        <v>98079</v>
      </c>
      <c r="J41" s="13">
        <v>1120731</v>
      </c>
      <c r="K41" s="27"/>
      <c r="L41" s="23"/>
      <c r="M41" s="45" t="s">
        <v>48</v>
      </c>
      <c r="N41" s="9"/>
      <c r="O41" s="20"/>
      <c r="P41" s="11"/>
      <c r="Q41" s="11">
        <v>36777</v>
      </c>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29">
      <c r="A42" s="48">
        <v>38</v>
      </c>
      <c r="B42" s="55" t="s">
        <v>189</v>
      </c>
      <c r="C42" s="48" t="s">
        <v>185</v>
      </c>
      <c r="D42" s="2" t="s">
        <v>186</v>
      </c>
      <c r="E42" s="55" t="s">
        <v>188</v>
      </c>
      <c r="F42" s="49">
        <v>32675</v>
      </c>
      <c r="G42" s="49">
        <f t="shared" si="0"/>
        <v>32675</v>
      </c>
      <c r="H42" s="49">
        <f t="shared" si="1"/>
        <v>32675</v>
      </c>
      <c r="I42" s="50">
        <f t="shared" si="2"/>
        <v>0</v>
      </c>
      <c r="J42" s="13"/>
      <c r="K42" s="27"/>
      <c r="L42" s="23"/>
      <c r="M42" s="45" t="s">
        <v>187</v>
      </c>
      <c r="N42" s="9"/>
      <c r="O42" s="20"/>
      <c r="P42" s="11"/>
      <c r="Q42" s="11">
        <v>32675</v>
      </c>
      <c r="R42" s="11"/>
      <c r="S42" s="11"/>
      <c r="T42" s="11"/>
      <c r="U42" s="11"/>
      <c r="V42" s="11"/>
      <c r="W42" s="11"/>
      <c r="X42" s="11"/>
      <c r="Y42" s="11"/>
      <c r="Z42" s="11"/>
      <c r="AA42" s="11"/>
      <c r="AB42" s="44"/>
      <c r="AC42" s="44"/>
      <c r="AD42" s="44"/>
      <c r="AE42" s="44"/>
      <c r="AF42" s="44"/>
      <c r="AG42" s="44"/>
      <c r="AH42" s="44"/>
      <c r="AI42" s="44"/>
      <c r="AJ42" s="44"/>
      <c r="AK42" s="44"/>
      <c r="AL42" s="44"/>
      <c r="AM42" s="44"/>
    </row>
    <row r="43" spans="1:27" s="39" customFormat="1" ht="113.25">
      <c r="A43" s="48">
        <v>39</v>
      </c>
      <c r="B43" s="53" t="s">
        <v>164</v>
      </c>
      <c r="C43" s="22" t="s">
        <v>97</v>
      </c>
      <c r="D43" s="23" t="s">
        <v>84</v>
      </c>
      <c r="E43" s="53" t="s">
        <v>83</v>
      </c>
      <c r="F43" s="51">
        <v>176325</v>
      </c>
      <c r="G43" s="49">
        <f t="shared" si="0"/>
        <v>1824</v>
      </c>
      <c r="H43" s="49">
        <f t="shared" si="1"/>
        <v>170562</v>
      </c>
      <c r="I43" s="50">
        <f t="shared" si="2"/>
        <v>5763</v>
      </c>
      <c r="J43" s="52"/>
      <c r="K43" s="28"/>
      <c r="L43" s="47" t="s">
        <v>202</v>
      </c>
      <c r="M43" s="38" t="s">
        <v>48</v>
      </c>
      <c r="N43" s="24"/>
      <c r="O43" s="25"/>
      <c r="P43" s="26">
        <v>168738</v>
      </c>
      <c r="Q43" s="26">
        <v>1824</v>
      </c>
      <c r="R43" s="26"/>
      <c r="S43" s="26"/>
      <c r="T43" s="26"/>
      <c r="U43" s="26"/>
      <c r="V43" s="26"/>
      <c r="W43" s="26"/>
      <c r="X43" s="26"/>
      <c r="Y43" s="26"/>
      <c r="Z43" s="26"/>
      <c r="AA43" s="26"/>
    </row>
    <row r="44" spans="1:27" s="39" customFormat="1" ht="48">
      <c r="A44" s="48">
        <v>40</v>
      </c>
      <c r="B44" s="53" t="s">
        <v>207</v>
      </c>
      <c r="C44" s="22" t="s">
        <v>203</v>
      </c>
      <c r="D44" s="23" t="s">
        <v>204</v>
      </c>
      <c r="E44" s="53" t="s">
        <v>206</v>
      </c>
      <c r="F44" s="51">
        <v>39163</v>
      </c>
      <c r="G44" s="49">
        <f>Q44</f>
        <v>0</v>
      </c>
      <c r="H44" s="49">
        <f>SUM(P44:Q44)</f>
        <v>0</v>
      </c>
      <c r="I44" s="50">
        <f>F44-H44</f>
        <v>39163</v>
      </c>
      <c r="J44" s="52">
        <v>1120630</v>
      </c>
      <c r="K44" s="28"/>
      <c r="L44" s="47"/>
      <c r="M44" s="38" t="s">
        <v>205</v>
      </c>
      <c r="N44" s="24"/>
      <c r="O44" s="25"/>
      <c r="P44" s="26"/>
      <c r="Q44" s="26"/>
      <c r="R44" s="26"/>
      <c r="S44" s="26"/>
      <c r="T44" s="26"/>
      <c r="U44" s="26"/>
      <c r="V44" s="26"/>
      <c r="W44" s="26"/>
      <c r="X44" s="26"/>
      <c r="Y44" s="26"/>
      <c r="Z44" s="26"/>
      <c r="AA44" s="26"/>
    </row>
    <row r="45" spans="1:27" s="36" customFormat="1" ht="24.75" customHeight="1">
      <c r="A45" s="14"/>
      <c r="B45" s="15" t="s">
        <v>1</v>
      </c>
      <c r="C45" s="16"/>
      <c r="D45" s="17"/>
      <c r="E45" s="17"/>
      <c r="F45" s="18">
        <f>SUM(F5:F44)</f>
        <v>6225281</v>
      </c>
      <c r="G45" s="18">
        <f>SUM(G5:G44)</f>
        <v>1412713</v>
      </c>
      <c r="H45" s="18">
        <f>SUM(H5:H44)</f>
        <v>2236038</v>
      </c>
      <c r="I45" s="18">
        <f>SUM(I5:I44)</f>
        <v>3989243</v>
      </c>
      <c r="J45" s="19"/>
      <c r="K45" s="29"/>
      <c r="L45" s="40"/>
      <c r="M45" s="46"/>
      <c r="N45" s="32"/>
      <c r="O45" s="21"/>
      <c r="P45" s="12"/>
      <c r="Q45" s="12"/>
      <c r="R45" s="12"/>
      <c r="S45" s="12"/>
      <c r="T45" s="12"/>
      <c r="U45" s="12"/>
      <c r="V45" s="12"/>
      <c r="W45" s="12"/>
      <c r="X45" s="12"/>
      <c r="Y45" s="12"/>
      <c r="Z45" s="12"/>
      <c r="AA45" s="12"/>
    </row>
    <row r="46" spans="1:10" ht="6" customHeight="1">
      <c r="A46" s="3"/>
      <c r="B46" s="4"/>
      <c r="C46" s="5"/>
      <c r="D46" s="41"/>
      <c r="E46" s="4"/>
      <c r="F46" s="4"/>
      <c r="G46" s="4"/>
      <c r="H46" s="4"/>
      <c r="I46" s="4"/>
      <c r="J46" s="5"/>
    </row>
    <row r="47" spans="1:7" ht="15.75" hidden="1">
      <c r="A47" s="63" t="s">
        <v>49</v>
      </c>
      <c r="B47" s="63"/>
      <c r="C47" s="63"/>
      <c r="D47" s="63"/>
      <c r="E47" s="63"/>
      <c r="F47" s="63"/>
      <c r="G47" s="63"/>
    </row>
    <row r="48" spans="1:7" ht="15.75" hidden="1">
      <c r="A48" s="64" t="s">
        <v>50</v>
      </c>
      <c r="B48" s="64"/>
      <c r="C48" s="64"/>
      <c r="D48" s="64"/>
      <c r="E48" s="64"/>
      <c r="F48" s="64"/>
      <c r="G48" s="64"/>
    </row>
    <row r="49" spans="1:7" ht="15.75" hidden="1">
      <c r="A49" s="58" t="s">
        <v>51</v>
      </c>
      <c r="B49" s="58"/>
      <c r="C49" s="58"/>
      <c r="D49" s="58"/>
      <c r="E49" s="58"/>
      <c r="F49" s="58"/>
      <c r="G49" s="58"/>
    </row>
    <row r="50" spans="1:27" s="6" customFormat="1" ht="15.75" hidden="1">
      <c r="A50" s="58" t="s">
        <v>52</v>
      </c>
      <c r="B50" s="58"/>
      <c r="C50" s="58"/>
      <c r="D50" s="58"/>
      <c r="E50" s="58"/>
      <c r="F50" s="58"/>
      <c r="G50" s="58"/>
      <c r="J50" s="8"/>
      <c r="K50" s="30"/>
      <c r="L50" s="37"/>
      <c r="M50" s="42"/>
      <c r="N50" s="42"/>
      <c r="O50" s="43"/>
      <c r="P50" s="44"/>
      <c r="Q50" s="44"/>
      <c r="R50" s="44"/>
      <c r="S50" s="44"/>
      <c r="T50" s="44"/>
      <c r="U50" s="44"/>
      <c r="V50" s="44"/>
      <c r="W50" s="44"/>
      <c r="X50" s="44"/>
      <c r="Y50" s="44"/>
      <c r="Z50" s="44"/>
      <c r="AA50" s="44"/>
    </row>
    <row r="51" spans="1:27" s="6" customFormat="1" ht="19.5">
      <c r="A51" s="59" t="s">
        <v>53</v>
      </c>
      <c r="B51" s="59"/>
      <c r="C51" s="59"/>
      <c r="D51" s="7"/>
      <c r="E51" s="60" t="s">
        <v>54</v>
      </c>
      <c r="F51" s="60"/>
      <c r="G51" s="60"/>
      <c r="J51" s="8"/>
      <c r="K51" s="30"/>
      <c r="L51" s="37"/>
      <c r="M51" s="42"/>
      <c r="N51" s="42"/>
      <c r="O51" s="43"/>
      <c r="P51" s="44"/>
      <c r="Q51" s="44"/>
      <c r="R51" s="44"/>
      <c r="S51" s="44"/>
      <c r="T51" s="44"/>
      <c r="U51" s="44"/>
      <c r="V51" s="44"/>
      <c r="W51" s="44"/>
      <c r="X51" s="44"/>
      <c r="Y51" s="44"/>
      <c r="Z51" s="44"/>
      <c r="AA51" s="44"/>
    </row>
  </sheetData>
  <sheetProtection/>
  <autoFilter ref="A4:AA45"/>
  <mergeCells count="23">
    <mergeCell ref="A1:L1"/>
    <mergeCell ref="A2:L2"/>
    <mergeCell ref="A3:A4"/>
    <mergeCell ref="B3:B4"/>
    <mergeCell ref="C3:C4"/>
    <mergeCell ref="D3:D4"/>
    <mergeCell ref="E3:E4"/>
    <mergeCell ref="P3:AA3"/>
    <mergeCell ref="A47:G47"/>
    <mergeCell ref="A48:G48"/>
    <mergeCell ref="L3:L4"/>
    <mergeCell ref="M3:M4"/>
    <mergeCell ref="N3:N4"/>
    <mergeCell ref="O3:O4"/>
    <mergeCell ref="A49:G49"/>
    <mergeCell ref="A50:G50"/>
    <mergeCell ref="A51:C51"/>
    <mergeCell ref="E51:G51"/>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M42"/>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7" sqref="B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66" t="s">
        <v>2</v>
      </c>
      <c r="B1" s="66"/>
      <c r="C1" s="66"/>
      <c r="D1" s="66"/>
      <c r="E1" s="66"/>
      <c r="F1" s="66"/>
      <c r="G1" s="66"/>
      <c r="H1" s="66"/>
      <c r="I1" s="66"/>
      <c r="J1" s="66"/>
      <c r="K1" s="66"/>
      <c r="L1" s="66"/>
      <c r="M1" s="33"/>
      <c r="N1" s="33"/>
      <c r="O1" s="34"/>
      <c r="P1" s="35"/>
      <c r="Q1" s="35"/>
      <c r="R1" s="35"/>
      <c r="S1" s="35"/>
      <c r="T1" s="35"/>
      <c r="U1" s="35"/>
      <c r="V1" s="35"/>
      <c r="W1" s="35"/>
      <c r="X1" s="35"/>
      <c r="Y1" s="35"/>
      <c r="Z1" s="35"/>
      <c r="AA1" s="35"/>
    </row>
    <row r="2" spans="1:27" s="36" customFormat="1" ht="19.5">
      <c r="A2" s="67" t="s">
        <v>157</v>
      </c>
      <c r="B2" s="67"/>
      <c r="C2" s="67"/>
      <c r="D2" s="67"/>
      <c r="E2" s="67"/>
      <c r="F2" s="67"/>
      <c r="G2" s="67"/>
      <c r="H2" s="67"/>
      <c r="I2" s="67"/>
      <c r="J2" s="67"/>
      <c r="K2" s="67"/>
      <c r="L2" s="67"/>
      <c r="M2" s="33"/>
      <c r="N2" s="33"/>
      <c r="O2" s="34"/>
      <c r="P2" s="35"/>
      <c r="Q2" s="35"/>
      <c r="R2" s="35"/>
      <c r="S2" s="35"/>
      <c r="T2" s="35"/>
      <c r="U2" s="35"/>
      <c r="V2" s="35"/>
      <c r="W2" s="35"/>
      <c r="X2" s="35"/>
      <c r="Y2" s="35"/>
      <c r="Z2" s="35"/>
      <c r="AA2" s="35"/>
    </row>
    <row r="3" spans="1:27" s="36" customFormat="1" ht="15.75">
      <c r="A3" s="68" t="s">
        <v>29</v>
      </c>
      <c r="B3" s="61" t="s">
        <v>3</v>
      </c>
      <c r="C3" s="61" t="s">
        <v>30</v>
      </c>
      <c r="D3" s="61" t="s">
        <v>4</v>
      </c>
      <c r="E3" s="61" t="s">
        <v>5</v>
      </c>
      <c r="F3" s="61" t="s">
        <v>6</v>
      </c>
      <c r="G3" s="61" t="s">
        <v>0</v>
      </c>
      <c r="H3" s="61"/>
      <c r="I3" s="61" t="s">
        <v>7</v>
      </c>
      <c r="J3" s="61" t="s">
        <v>11</v>
      </c>
      <c r="K3" s="62" t="s">
        <v>12</v>
      </c>
      <c r="L3" s="61" t="s">
        <v>8</v>
      </c>
      <c r="M3" s="65" t="s">
        <v>13</v>
      </c>
      <c r="N3" s="61" t="s">
        <v>28</v>
      </c>
      <c r="O3" s="61" t="s">
        <v>25</v>
      </c>
      <c r="P3" s="61" t="s">
        <v>26</v>
      </c>
      <c r="Q3" s="61"/>
      <c r="R3" s="61"/>
      <c r="S3" s="61"/>
      <c r="T3" s="61"/>
      <c r="U3" s="61"/>
      <c r="V3" s="61"/>
      <c r="W3" s="61"/>
      <c r="X3" s="61"/>
      <c r="Y3" s="61"/>
      <c r="Z3" s="61"/>
      <c r="AA3" s="61"/>
    </row>
    <row r="4" spans="1:39" s="36" customFormat="1" ht="32.25">
      <c r="A4" s="69"/>
      <c r="B4" s="61"/>
      <c r="C4" s="61"/>
      <c r="D4" s="61"/>
      <c r="E4" s="61"/>
      <c r="F4" s="61"/>
      <c r="G4" s="1" t="s">
        <v>9</v>
      </c>
      <c r="H4" s="1" t="s">
        <v>10</v>
      </c>
      <c r="I4" s="61"/>
      <c r="J4" s="61"/>
      <c r="K4" s="62"/>
      <c r="L4" s="61"/>
      <c r="M4" s="65"/>
      <c r="N4" s="61"/>
      <c r="O4" s="61"/>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P5</f>
        <v>16338</v>
      </c>
      <c r="H5" s="49">
        <f>SUM(P5)</f>
        <v>16338</v>
      </c>
      <c r="I5" s="50">
        <f>F5-H5</f>
        <v>139502</v>
      </c>
      <c r="J5" s="52"/>
      <c r="K5" s="27"/>
      <c r="L5" s="47"/>
      <c r="M5" s="45" t="s">
        <v>46</v>
      </c>
      <c r="N5" s="31"/>
      <c r="O5" s="20"/>
      <c r="P5" s="11">
        <v>16338</v>
      </c>
      <c r="Q5" s="11"/>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35">P6</f>
        <v>12240</v>
      </c>
      <c r="H6" s="49">
        <f aca="true" t="shared" si="1" ref="H6:H35">SUM(P6)</f>
        <v>12240</v>
      </c>
      <c r="I6" s="50">
        <f aca="true" t="shared" si="2" ref="I6:I35">F6-H6</f>
        <v>50604</v>
      </c>
      <c r="J6" s="52">
        <v>1120630</v>
      </c>
      <c r="K6" s="27"/>
      <c r="L6" s="47"/>
      <c r="M6" s="45" t="s">
        <v>44</v>
      </c>
      <c r="N6" s="31"/>
      <c r="O6" s="20"/>
      <c r="P6" s="11">
        <v>12240</v>
      </c>
      <c r="Q6" s="11"/>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0</v>
      </c>
      <c r="I8" s="50">
        <f t="shared" si="2"/>
        <v>35407</v>
      </c>
      <c r="J8" s="52">
        <v>1120731</v>
      </c>
      <c r="K8" s="27"/>
      <c r="L8" s="47"/>
      <c r="M8" s="45" t="s">
        <v>45</v>
      </c>
      <c r="N8" s="31"/>
      <c r="O8" s="20"/>
      <c r="P8" s="11"/>
      <c r="Q8" s="11"/>
      <c r="R8" s="11"/>
      <c r="S8" s="11"/>
      <c r="T8" s="11"/>
      <c r="U8" s="11"/>
      <c r="V8" s="11"/>
      <c r="W8" s="11"/>
      <c r="X8" s="11"/>
      <c r="Y8" s="11"/>
      <c r="Z8" s="11"/>
      <c r="AA8" s="11"/>
    </row>
    <row r="9" spans="1:27" ht="48">
      <c r="A9" s="48">
        <v>5</v>
      </c>
      <c r="B9" s="23"/>
      <c r="C9" s="48" t="s">
        <v>102</v>
      </c>
      <c r="D9" s="2" t="s">
        <v>103</v>
      </c>
      <c r="E9" s="23" t="s">
        <v>104</v>
      </c>
      <c r="F9" s="49">
        <v>8316</v>
      </c>
      <c r="G9" s="49">
        <f t="shared" si="0"/>
        <v>0</v>
      </c>
      <c r="H9" s="49">
        <f t="shared" si="1"/>
        <v>0</v>
      </c>
      <c r="I9" s="50">
        <f t="shared" si="2"/>
        <v>8316</v>
      </c>
      <c r="J9" s="52">
        <v>11207</v>
      </c>
      <c r="K9" s="27"/>
      <c r="L9" s="47"/>
      <c r="M9" s="45" t="s">
        <v>46</v>
      </c>
      <c r="N9" s="31"/>
      <c r="O9" s="20"/>
      <c r="P9" s="11"/>
      <c r="Q9" s="11"/>
      <c r="R9" s="11"/>
      <c r="S9" s="11"/>
      <c r="T9" s="11"/>
      <c r="U9" s="11"/>
      <c r="V9" s="11"/>
      <c r="W9" s="11"/>
      <c r="X9" s="11"/>
      <c r="Y9" s="11"/>
      <c r="Z9" s="11"/>
      <c r="AA9" s="11"/>
    </row>
    <row r="10" spans="1:27" ht="129">
      <c r="A10" s="48">
        <v>6</v>
      </c>
      <c r="B10" s="23" t="s">
        <v>120</v>
      </c>
      <c r="C10" s="48" t="s">
        <v>117</v>
      </c>
      <c r="D10" s="2" t="s">
        <v>119</v>
      </c>
      <c r="E10" s="23" t="s">
        <v>118</v>
      </c>
      <c r="F10" s="49">
        <v>50000</v>
      </c>
      <c r="G10" s="49">
        <f t="shared" si="0"/>
        <v>0</v>
      </c>
      <c r="H10" s="49">
        <f t="shared" si="1"/>
        <v>0</v>
      </c>
      <c r="I10" s="50">
        <f t="shared" si="2"/>
        <v>50000</v>
      </c>
      <c r="J10" s="52"/>
      <c r="K10" s="27"/>
      <c r="L10" s="47"/>
      <c r="M10" s="45" t="s">
        <v>46</v>
      </c>
      <c r="N10" s="31"/>
      <c r="O10" s="20"/>
      <c r="P10" s="11"/>
      <c r="Q10" s="11"/>
      <c r="R10" s="11"/>
      <c r="S10" s="11"/>
      <c r="T10" s="11"/>
      <c r="U10" s="11"/>
      <c r="V10" s="11"/>
      <c r="W10" s="11"/>
      <c r="X10" s="11"/>
      <c r="Y10" s="11"/>
      <c r="Z10" s="11"/>
      <c r="AA10" s="11"/>
    </row>
    <row r="11" spans="1:27" ht="145.5">
      <c r="A11" s="48">
        <v>7</v>
      </c>
      <c r="B11" s="23" t="s">
        <v>96</v>
      </c>
      <c r="C11" s="48" t="s">
        <v>93</v>
      </c>
      <c r="D11" s="2" t="s">
        <v>94</v>
      </c>
      <c r="E11" s="23" t="s">
        <v>95</v>
      </c>
      <c r="F11" s="49">
        <v>31728</v>
      </c>
      <c r="G11" s="49">
        <f t="shared" si="0"/>
        <v>12254</v>
      </c>
      <c r="H11" s="49">
        <f t="shared" si="1"/>
        <v>12254</v>
      </c>
      <c r="I11" s="50">
        <f t="shared" si="2"/>
        <v>19474</v>
      </c>
      <c r="J11" s="52">
        <v>1120731</v>
      </c>
      <c r="K11" s="27"/>
      <c r="L11" s="47"/>
      <c r="M11" s="45" t="s">
        <v>44</v>
      </c>
      <c r="N11" s="31"/>
      <c r="O11" s="20"/>
      <c r="P11" s="11">
        <v>12254</v>
      </c>
      <c r="Q11" s="11"/>
      <c r="R11" s="11"/>
      <c r="S11" s="11"/>
      <c r="T11" s="11"/>
      <c r="U11" s="11"/>
      <c r="V11" s="11"/>
      <c r="W11" s="11"/>
      <c r="X11" s="11"/>
      <c r="Y11" s="11"/>
      <c r="Z11" s="11"/>
      <c r="AA11" s="11"/>
    </row>
    <row r="12" spans="1:27" ht="162">
      <c r="A12" s="48">
        <v>8</v>
      </c>
      <c r="B12" s="47" t="s">
        <v>82</v>
      </c>
      <c r="C12" s="48" t="s">
        <v>79</v>
      </c>
      <c r="D12" s="2" t="s">
        <v>81</v>
      </c>
      <c r="E12" s="47" t="s">
        <v>80</v>
      </c>
      <c r="F12" s="49">
        <v>6833</v>
      </c>
      <c r="G12" s="49">
        <f t="shared" si="0"/>
        <v>0</v>
      </c>
      <c r="H12" s="49">
        <f t="shared" si="1"/>
        <v>0</v>
      </c>
      <c r="I12" s="50">
        <f t="shared" si="2"/>
        <v>6833</v>
      </c>
      <c r="J12" s="52">
        <v>1110731</v>
      </c>
      <c r="K12" s="27"/>
      <c r="L12" s="47" t="s">
        <v>169</v>
      </c>
      <c r="M12" s="45"/>
      <c r="N12" s="31"/>
      <c r="O12" s="20"/>
      <c r="P12" s="11"/>
      <c r="Q12" s="11"/>
      <c r="R12" s="11"/>
      <c r="S12" s="11"/>
      <c r="T12" s="11"/>
      <c r="U12" s="11"/>
      <c r="V12" s="11"/>
      <c r="W12" s="11"/>
      <c r="X12" s="11"/>
      <c r="Y12" s="11"/>
      <c r="Z12" s="11"/>
      <c r="AA12" s="11"/>
    </row>
    <row r="13" spans="1:27" ht="258.75">
      <c r="A13" s="48">
        <v>9</v>
      </c>
      <c r="B13" s="47" t="s">
        <v>141</v>
      </c>
      <c r="C13" s="48" t="s">
        <v>138</v>
      </c>
      <c r="D13" s="2" t="s">
        <v>140</v>
      </c>
      <c r="E13" s="47" t="s">
        <v>139</v>
      </c>
      <c r="F13" s="49">
        <v>88145</v>
      </c>
      <c r="G13" s="49">
        <f t="shared" si="0"/>
        <v>2500</v>
      </c>
      <c r="H13" s="49">
        <f t="shared" si="1"/>
        <v>2500</v>
      </c>
      <c r="I13" s="50">
        <f t="shared" si="2"/>
        <v>85645</v>
      </c>
      <c r="J13" s="52"/>
      <c r="K13" s="27"/>
      <c r="L13" s="47"/>
      <c r="M13" s="45"/>
      <c r="N13" s="31"/>
      <c r="O13" s="20"/>
      <c r="P13" s="11">
        <v>2500</v>
      </c>
      <c r="Q13" s="11"/>
      <c r="R13" s="11"/>
      <c r="S13" s="11"/>
      <c r="T13" s="11"/>
      <c r="U13" s="11"/>
      <c r="V13" s="11"/>
      <c r="W13" s="11"/>
      <c r="X13" s="11"/>
      <c r="Y13" s="11"/>
      <c r="Z13" s="11"/>
      <c r="AA13" s="11"/>
    </row>
    <row r="14" spans="1:27" ht="177.75">
      <c r="A14" s="48">
        <v>10</v>
      </c>
      <c r="B14" s="47" t="s">
        <v>137</v>
      </c>
      <c r="C14" s="48" t="s">
        <v>134</v>
      </c>
      <c r="D14" s="2" t="s">
        <v>136</v>
      </c>
      <c r="E14" s="47" t="s">
        <v>135</v>
      </c>
      <c r="F14" s="49">
        <v>5000</v>
      </c>
      <c r="G14" s="49">
        <f t="shared" si="0"/>
        <v>0</v>
      </c>
      <c r="H14" s="49">
        <f t="shared" si="1"/>
        <v>0</v>
      </c>
      <c r="I14" s="50">
        <f t="shared" si="2"/>
        <v>5000</v>
      </c>
      <c r="J14" s="52">
        <v>1120731</v>
      </c>
      <c r="K14" s="27"/>
      <c r="L14" s="47"/>
      <c r="M14" s="45" t="s">
        <v>63</v>
      </c>
      <c r="N14" s="31"/>
      <c r="O14" s="20"/>
      <c r="P14" s="11"/>
      <c r="Q14" s="11"/>
      <c r="R14" s="11"/>
      <c r="S14" s="11"/>
      <c r="T14" s="11"/>
      <c r="U14" s="11"/>
      <c r="V14" s="11"/>
      <c r="W14" s="11"/>
      <c r="X14" s="11"/>
      <c r="Y14" s="11"/>
      <c r="Z14" s="11"/>
      <c r="AA14" s="11"/>
    </row>
    <row r="15" spans="1:27" ht="258.75">
      <c r="A15" s="48">
        <v>11</v>
      </c>
      <c r="B15" s="47" t="s">
        <v>130</v>
      </c>
      <c r="C15" s="48" t="s">
        <v>127</v>
      </c>
      <c r="D15" s="2" t="s">
        <v>129</v>
      </c>
      <c r="E15" s="47" t="s">
        <v>128</v>
      </c>
      <c r="F15" s="49">
        <v>30105</v>
      </c>
      <c r="G15" s="49">
        <f t="shared" si="0"/>
        <v>0</v>
      </c>
      <c r="H15" s="49">
        <f t="shared" si="1"/>
        <v>0</v>
      </c>
      <c r="I15" s="50">
        <f t="shared" si="2"/>
        <v>30105</v>
      </c>
      <c r="J15" s="52"/>
      <c r="K15" s="27"/>
      <c r="L15" s="47"/>
      <c r="M15" s="45" t="s">
        <v>67</v>
      </c>
      <c r="N15" s="31"/>
      <c r="O15" s="20"/>
      <c r="P15" s="11"/>
      <c r="Q15" s="11"/>
      <c r="R15" s="11"/>
      <c r="S15" s="11"/>
      <c r="T15" s="11"/>
      <c r="U15" s="11"/>
      <c r="V15" s="11"/>
      <c r="W15" s="11"/>
      <c r="X15" s="11"/>
      <c r="Y15" s="11"/>
      <c r="Z15" s="11"/>
      <c r="AA15" s="11"/>
    </row>
    <row r="16" spans="1:27" ht="113.25">
      <c r="A16" s="48">
        <v>12</v>
      </c>
      <c r="B16" s="47" t="s">
        <v>126</v>
      </c>
      <c r="C16" s="48" t="s">
        <v>123</v>
      </c>
      <c r="D16" s="2" t="s">
        <v>125</v>
      </c>
      <c r="E16" s="47" t="s">
        <v>124</v>
      </c>
      <c r="F16" s="49">
        <v>33540</v>
      </c>
      <c r="G16" s="49">
        <f t="shared" si="0"/>
        <v>0</v>
      </c>
      <c r="H16" s="49">
        <f t="shared" si="1"/>
        <v>0</v>
      </c>
      <c r="I16" s="50">
        <f t="shared" si="2"/>
        <v>33540</v>
      </c>
      <c r="J16" s="52"/>
      <c r="K16" s="27"/>
      <c r="L16" s="47"/>
      <c r="M16" s="45" t="s">
        <v>46</v>
      </c>
      <c r="N16" s="31"/>
      <c r="O16" s="20"/>
      <c r="P16" s="11"/>
      <c r="Q16" s="11"/>
      <c r="R16" s="11"/>
      <c r="S16" s="11"/>
      <c r="T16" s="11"/>
      <c r="U16" s="11"/>
      <c r="V16" s="11"/>
      <c r="W16" s="11"/>
      <c r="X16" s="11"/>
      <c r="Y16" s="11"/>
      <c r="Z16" s="11"/>
      <c r="AA16" s="11"/>
    </row>
    <row r="17" spans="1:27" ht="48">
      <c r="A17" s="48">
        <v>13</v>
      </c>
      <c r="B17" s="47"/>
      <c r="C17" s="48" t="s">
        <v>115</v>
      </c>
      <c r="D17" s="2" t="s">
        <v>121</v>
      </c>
      <c r="E17" s="47" t="s">
        <v>122</v>
      </c>
      <c r="F17" s="49">
        <v>1339</v>
      </c>
      <c r="G17" s="49">
        <f t="shared" si="0"/>
        <v>0</v>
      </c>
      <c r="H17" s="49">
        <f t="shared" si="1"/>
        <v>0</v>
      </c>
      <c r="I17" s="50">
        <f t="shared" si="2"/>
        <v>1339</v>
      </c>
      <c r="J17" s="52"/>
      <c r="K17" s="27"/>
      <c r="L17" s="47"/>
      <c r="M17" s="45" t="s">
        <v>116</v>
      </c>
      <c r="N17" s="31"/>
      <c r="O17" s="20"/>
      <c r="P17" s="11"/>
      <c r="Q17" s="11"/>
      <c r="R17" s="11"/>
      <c r="S17" s="11"/>
      <c r="T17" s="11"/>
      <c r="U17" s="11"/>
      <c r="V17" s="11"/>
      <c r="W17" s="11"/>
      <c r="X17" s="11"/>
      <c r="Y17" s="11"/>
      <c r="Z17" s="11"/>
      <c r="AA17" s="11"/>
    </row>
    <row r="18" spans="1:27" ht="258.75">
      <c r="A18" s="48">
        <v>14</v>
      </c>
      <c r="B18" s="47" t="s">
        <v>109</v>
      </c>
      <c r="C18" s="48" t="s">
        <v>106</v>
      </c>
      <c r="D18" s="2" t="s">
        <v>108</v>
      </c>
      <c r="E18" s="47" t="s">
        <v>107</v>
      </c>
      <c r="F18" s="49">
        <v>21419</v>
      </c>
      <c r="G18" s="49">
        <f t="shared" si="0"/>
        <v>0</v>
      </c>
      <c r="H18" s="49">
        <f t="shared" si="1"/>
        <v>0</v>
      </c>
      <c r="I18" s="50">
        <f t="shared" si="2"/>
        <v>21419</v>
      </c>
      <c r="J18" s="52"/>
      <c r="K18" s="27"/>
      <c r="L18" s="47"/>
      <c r="M18" s="45" t="s">
        <v>46</v>
      </c>
      <c r="N18" s="31"/>
      <c r="O18" s="20"/>
      <c r="P18" s="11"/>
      <c r="Q18" s="11"/>
      <c r="R18" s="11"/>
      <c r="S18" s="11"/>
      <c r="T18" s="11"/>
      <c r="U18" s="11"/>
      <c r="V18" s="11"/>
      <c r="W18" s="11"/>
      <c r="X18" s="11"/>
      <c r="Y18" s="11"/>
      <c r="Z18" s="11"/>
      <c r="AA18" s="11"/>
    </row>
    <row r="19" spans="1:27" ht="194.25">
      <c r="A19" s="48">
        <v>15</v>
      </c>
      <c r="B19" s="47" t="s">
        <v>112</v>
      </c>
      <c r="C19" s="48" t="s">
        <v>106</v>
      </c>
      <c r="D19" s="2" t="s">
        <v>111</v>
      </c>
      <c r="E19" s="47" t="s">
        <v>110</v>
      </c>
      <c r="F19" s="49">
        <v>17600</v>
      </c>
      <c r="G19" s="49">
        <f t="shared" si="0"/>
        <v>0</v>
      </c>
      <c r="H19" s="49">
        <f t="shared" si="1"/>
        <v>0</v>
      </c>
      <c r="I19" s="50">
        <f t="shared" si="2"/>
        <v>17600</v>
      </c>
      <c r="J19" s="52"/>
      <c r="K19" s="27"/>
      <c r="L19" s="47"/>
      <c r="M19" s="45" t="s">
        <v>46</v>
      </c>
      <c r="N19" s="31"/>
      <c r="O19" s="20"/>
      <c r="P19" s="11"/>
      <c r="Q19" s="11"/>
      <c r="R19" s="11"/>
      <c r="S19" s="11"/>
      <c r="T19" s="11"/>
      <c r="U19" s="11"/>
      <c r="V19" s="11"/>
      <c r="W19" s="11"/>
      <c r="X19" s="11"/>
      <c r="Y19" s="11"/>
      <c r="Z19" s="11"/>
      <c r="AA19" s="11"/>
    </row>
    <row r="20" spans="1:27" ht="48">
      <c r="A20" s="48">
        <v>16</v>
      </c>
      <c r="B20" s="47"/>
      <c r="C20" s="48" t="s">
        <v>106</v>
      </c>
      <c r="D20" s="2" t="s">
        <v>114</v>
      </c>
      <c r="E20" s="47" t="s">
        <v>113</v>
      </c>
      <c r="F20" s="49">
        <v>8316</v>
      </c>
      <c r="G20" s="49">
        <f t="shared" si="0"/>
        <v>0</v>
      </c>
      <c r="H20" s="49">
        <f t="shared" si="1"/>
        <v>0</v>
      </c>
      <c r="I20" s="50">
        <f t="shared" si="2"/>
        <v>8316</v>
      </c>
      <c r="J20" s="52"/>
      <c r="K20" s="27"/>
      <c r="L20" s="47"/>
      <c r="M20" s="45" t="s">
        <v>46</v>
      </c>
      <c r="N20" s="31"/>
      <c r="O20" s="20"/>
      <c r="P20" s="11"/>
      <c r="Q20" s="11"/>
      <c r="R20" s="11"/>
      <c r="S20" s="11"/>
      <c r="T20" s="11"/>
      <c r="U20" s="11"/>
      <c r="V20" s="11"/>
      <c r="W20" s="11"/>
      <c r="X20" s="11"/>
      <c r="Y20" s="11"/>
      <c r="Z20" s="11"/>
      <c r="AA20" s="11"/>
    </row>
    <row r="21" spans="1:27" ht="81">
      <c r="A21" s="48">
        <v>17</v>
      </c>
      <c r="B21" s="47" t="s">
        <v>178</v>
      </c>
      <c r="C21" s="48" t="s">
        <v>175</v>
      </c>
      <c r="D21" s="2" t="s">
        <v>176</v>
      </c>
      <c r="E21" s="47" t="s">
        <v>177</v>
      </c>
      <c r="F21" s="49">
        <v>18522</v>
      </c>
      <c r="G21" s="49">
        <f>P21</f>
        <v>0</v>
      </c>
      <c r="H21" s="49">
        <f>SUM(P21)</f>
        <v>0</v>
      </c>
      <c r="I21" s="50">
        <f>F21-H21</f>
        <v>18522</v>
      </c>
      <c r="J21" s="52">
        <v>1120131</v>
      </c>
      <c r="K21" s="27"/>
      <c r="L21" s="47"/>
      <c r="M21" s="45"/>
      <c r="N21" s="31"/>
      <c r="O21" s="20"/>
      <c r="P21" s="11"/>
      <c r="Q21" s="11"/>
      <c r="R21" s="11"/>
      <c r="S21" s="11"/>
      <c r="T21" s="11"/>
      <c r="U21" s="11"/>
      <c r="V21" s="11"/>
      <c r="W21" s="11"/>
      <c r="X21" s="11"/>
      <c r="Y21" s="11"/>
      <c r="Z21" s="11"/>
      <c r="AA21" s="11"/>
    </row>
    <row r="22" spans="1:39" ht="81">
      <c r="A22" s="48">
        <v>18</v>
      </c>
      <c r="B22" s="47" t="s">
        <v>147</v>
      </c>
      <c r="C22" s="48" t="s">
        <v>144</v>
      </c>
      <c r="D22" s="2" t="s">
        <v>146</v>
      </c>
      <c r="E22" s="47" t="s">
        <v>145</v>
      </c>
      <c r="F22" s="49">
        <v>42000</v>
      </c>
      <c r="G22" s="49">
        <f t="shared" si="0"/>
        <v>0</v>
      </c>
      <c r="H22" s="49">
        <f t="shared" si="1"/>
        <v>0</v>
      </c>
      <c r="I22" s="50">
        <f t="shared" si="2"/>
        <v>42000</v>
      </c>
      <c r="J22" s="13"/>
      <c r="K22" s="27"/>
      <c r="L22" s="23"/>
      <c r="M22" s="45" t="s">
        <v>66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39" ht="48">
      <c r="A23" s="48">
        <v>19</v>
      </c>
      <c r="B23" s="47" t="s">
        <v>71</v>
      </c>
      <c r="C23" s="48" t="s">
        <v>142</v>
      </c>
      <c r="D23" s="2" t="s">
        <v>143</v>
      </c>
      <c r="E23" s="47" t="s">
        <v>162</v>
      </c>
      <c r="F23" s="49">
        <f>SUM(AB23:AM23)</f>
        <v>580000</v>
      </c>
      <c r="G23" s="49">
        <f t="shared" si="0"/>
        <v>522822</v>
      </c>
      <c r="H23" s="49">
        <f t="shared" si="1"/>
        <v>522822</v>
      </c>
      <c r="I23" s="50">
        <f t="shared" si="2"/>
        <v>57178</v>
      </c>
      <c r="J23" s="13"/>
      <c r="K23" s="27"/>
      <c r="L23" s="23"/>
      <c r="M23" s="45" t="s">
        <v>47</v>
      </c>
      <c r="N23" s="9"/>
      <c r="O23" s="20"/>
      <c r="P23" s="11">
        <v>522822</v>
      </c>
      <c r="Q23" s="11"/>
      <c r="R23" s="11"/>
      <c r="S23" s="11"/>
      <c r="T23" s="11"/>
      <c r="U23" s="11"/>
      <c r="V23" s="11"/>
      <c r="W23" s="11"/>
      <c r="X23" s="11"/>
      <c r="Y23" s="11"/>
      <c r="Z23" s="11"/>
      <c r="AA23" s="11"/>
      <c r="AB23" s="44">
        <v>290000</v>
      </c>
      <c r="AC23" s="44">
        <v>290000</v>
      </c>
      <c r="AD23" s="44"/>
      <c r="AE23" s="44"/>
      <c r="AF23" s="44"/>
      <c r="AG23" s="44"/>
      <c r="AH23" s="44"/>
      <c r="AI23" s="44"/>
      <c r="AJ23" s="44"/>
      <c r="AK23" s="44"/>
      <c r="AL23" s="44"/>
      <c r="AM23" s="44"/>
    </row>
    <row r="24" spans="1:39" ht="48">
      <c r="A24" s="48">
        <v>20</v>
      </c>
      <c r="B24" s="47" t="s">
        <v>163</v>
      </c>
      <c r="C24" s="48" t="s">
        <v>158</v>
      </c>
      <c r="D24" s="2" t="s">
        <v>160</v>
      </c>
      <c r="E24" s="47" t="s">
        <v>162</v>
      </c>
      <c r="F24" s="49">
        <f>SUM(AB24:AM24)</f>
        <v>130500</v>
      </c>
      <c r="G24" s="49">
        <f>P24</f>
        <v>0</v>
      </c>
      <c r="H24" s="49">
        <f>SUM(P24)</f>
        <v>0</v>
      </c>
      <c r="I24" s="50">
        <f>F24-H24</f>
        <v>130500</v>
      </c>
      <c r="J24" s="13"/>
      <c r="K24" s="27"/>
      <c r="L24" s="23"/>
      <c r="M24" s="45" t="s">
        <v>47</v>
      </c>
      <c r="N24" s="9"/>
      <c r="O24" s="20"/>
      <c r="P24" s="11"/>
      <c r="Q24" s="11"/>
      <c r="R24" s="11"/>
      <c r="S24" s="11"/>
      <c r="T24" s="11"/>
      <c r="U24" s="11"/>
      <c r="V24" s="11"/>
      <c r="W24" s="11"/>
      <c r="X24" s="11"/>
      <c r="Y24" s="11"/>
      <c r="Z24" s="11"/>
      <c r="AA24" s="11"/>
      <c r="AB24" s="44"/>
      <c r="AC24" s="44">
        <v>130500</v>
      </c>
      <c r="AD24" s="44"/>
      <c r="AE24" s="44"/>
      <c r="AF24" s="44"/>
      <c r="AG24" s="44"/>
      <c r="AH24" s="44"/>
      <c r="AI24" s="44"/>
      <c r="AJ24" s="44"/>
      <c r="AK24" s="44"/>
      <c r="AL24" s="44"/>
      <c r="AM24" s="44"/>
    </row>
    <row r="25" spans="1:39" ht="48">
      <c r="A25" s="48">
        <v>21</v>
      </c>
      <c r="B25" s="47" t="s">
        <v>163</v>
      </c>
      <c r="C25" s="48" t="s">
        <v>159</v>
      </c>
      <c r="D25" s="2" t="s">
        <v>161</v>
      </c>
      <c r="E25" s="47" t="s">
        <v>162</v>
      </c>
      <c r="F25" s="49">
        <f>SUM(AB25:AM25)</f>
        <v>97146</v>
      </c>
      <c r="G25" s="49">
        <f>P25</f>
        <v>0</v>
      </c>
      <c r="H25" s="49">
        <f>SUM(P25)</f>
        <v>0</v>
      </c>
      <c r="I25" s="50">
        <f>F25-H25</f>
        <v>97146</v>
      </c>
      <c r="J25" s="13"/>
      <c r="K25" s="27"/>
      <c r="L25" s="23"/>
      <c r="M25" s="45" t="s">
        <v>47</v>
      </c>
      <c r="N25" s="9"/>
      <c r="O25" s="20"/>
      <c r="P25" s="11"/>
      <c r="Q25" s="11"/>
      <c r="R25" s="11"/>
      <c r="S25" s="11"/>
      <c r="T25" s="11"/>
      <c r="U25" s="11"/>
      <c r="V25" s="11"/>
      <c r="W25" s="11"/>
      <c r="X25" s="11"/>
      <c r="Y25" s="11"/>
      <c r="Z25" s="11"/>
      <c r="AA25" s="11"/>
      <c r="AB25" s="44"/>
      <c r="AC25" s="44">
        <v>97146</v>
      </c>
      <c r="AD25" s="44"/>
      <c r="AE25" s="44"/>
      <c r="AF25" s="44"/>
      <c r="AG25" s="44"/>
      <c r="AH25" s="44"/>
      <c r="AI25" s="44"/>
      <c r="AJ25" s="44"/>
      <c r="AK25" s="44"/>
      <c r="AL25" s="44"/>
      <c r="AM25" s="44"/>
    </row>
    <row r="26" spans="1:39" ht="194.25">
      <c r="A26" s="48">
        <v>22</v>
      </c>
      <c r="B26" s="47" t="s">
        <v>78</v>
      </c>
      <c r="C26" s="48" t="s">
        <v>75</v>
      </c>
      <c r="D26" s="2" t="s">
        <v>76</v>
      </c>
      <c r="E26" s="47" t="s">
        <v>77</v>
      </c>
      <c r="F26" s="49">
        <v>30524</v>
      </c>
      <c r="G26" s="49">
        <f t="shared" si="0"/>
        <v>0</v>
      </c>
      <c r="H26" s="49">
        <f t="shared" si="1"/>
        <v>0</v>
      </c>
      <c r="I26" s="50">
        <f t="shared" si="2"/>
        <v>30524</v>
      </c>
      <c r="J26" s="13">
        <v>1120731</v>
      </c>
      <c r="K26" s="27"/>
      <c r="L26" s="23"/>
      <c r="M26" s="45" t="s">
        <v>56</v>
      </c>
      <c r="N26" s="9"/>
      <c r="O26" s="20"/>
      <c r="P26" s="11"/>
      <c r="Q26" s="11"/>
      <c r="R26" s="11"/>
      <c r="S26" s="11"/>
      <c r="T26" s="11"/>
      <c r="U26" s="11"/>
      <c r="V26" s="11"/>
      <c r="W26" s="11"/>
      <c r="X26" s="11"/>
      <c r="Y26" s="11"/>
      <c r="Z26" s="11"/>
      <c r="AA26" s="11"/>
      <c r="AB26" s="44"/>
      <c r="AC26" s="44"/>
      <c r="AD26" s="44"/>
      <c r="AE26" s="44"/>
      <c r="AF26" s="44"/>
      <c r="AG26" s="44"/>
      <c r="AH26" s="44"/>
      <c r="AI26" s="44"/>
      <c r="AJ26" s="44"/>
      <c r="AK26" s="44"/>
      <c r="AL26" s="44"/>
      <c r="AM26" s="44"/>
    </row>
    <row r="27" spans="1:39" ht="64.5">
      <c r="A27" s="48">
        <v>23</v>
      </c>
      <c r="B27" s="47" t="s">
        <v>172</v>
      </c>
      <c r="C27" s="48" t="s">
        <v>171</v>
      </c>
      <c r="D27" s="2" t="s">
        <v>173</v>
      </c>
      <c r="E27" s="47" t="s">
        <v>174</v>
      </c>
      <c r="F27" s="49">
        <v>99430</v>
      </c>
      <c r="G27" s="49">
        <f>P27</f>
        <v>0</v>
      </c>
      <c r="H27" s="49">
        <f>SUM(P27)</f>
        <v>0</v>
      </c>
      <c r="I27" s="50">
        <f>F27-H27</f>
        <v>99430</v>
      </c>
      <c r="J27" s="13"/>
      <c r="K27" s="27"/>
      <c r="L27" s="23"/>
      <c r="M27" s="45" t="s">
        <v>66</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39" ht="81">
      <c r="A28" s="48">
        <v>24</v>
      </c>
      <c r="B28" s="54" t="s">
        <v>60</v>
      </c>
      <c r="C28" s="48" t="s">
        <v>57</v>
      </c>
      <c r="D28" s="2" t="s">
        <v>58</v>
      </c>
      <c r="E28" s="47" t="s">
        <v>59</v>
      </c>
      <c r="F28" s="49">
        <v>4240</v>
      </c>
      <c r="G28" s="49">
        <f t="shared" si="0"/>
        <v>0</v>
      </c>
      <c r="H28" s="49">
        <f t="shared" si="1"/>
        <v>0</v>
      </c>
      <c r="I28" s="50">
        <f t="shared" si="2"/>
        <v>4240</v>
      </c>
      <c r="J28" s="13">
        <v>11012</v>
      </c>
      <c r="K28" s="27"/>
      <c r="L28" s="47"/>
      <c r="M28" s="45" t="s">
        <v>55</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113.25">
      <c r="A29" s="48">
        <v>25</v>
      </c>
      <c r="B29" s="47" t="s">
        <v>64</v>
      </c>
      <c r="C29" s="48" t="s">
        <v>61</v>
      </c>
      <c r="D29" s="2" t="s">
        <v>62</v>
      </c>
      <c r="E29" s="47" t="s">
        <v>85</v>
      </c>
      <c r="F29" s="49">
        <v>86893</v>
      </c>
      <c r="G29" s="49">
        <f t="shared" si="0"/>
        <v>86893</v>
      </c>
      <c r="H29" s="49">
        <f t="shared" si="1"/>
        <v>86893</v>
      </c>
      <c r="I29" s="50">
        <f t="shared" si="2"/>
        <v>0</v>
      </c>
      <c r="J29" s="13">
        <v>11112</v>
      </c>
      <c r="K29" s="27"/>
      <c r="L29" s="23"/>
      <c r="M29" s="45" t="s">
        <v>55</v>
      </c>
      <c r="N29" s="9"/>
      <c r="O29" s="20"/>
      <c r="P29" s="11">
        <v>86893</v>
      </c>
      <c r="Q29" s="11"/>
      <c r="R29" s="11"/>
      <c r="S29" s="11"/>
      <c r="T29" s="11"/>
      <c r="U29" s="11"/>
      <c r="V29" s="11"/>
      <c r="W29" s="11"/>
      <c r="X29" s="11"/>
      <c r="Y29" s="11"/>
      <c r="Z29" s="11"/>
      <c r="AA29" s="11"/>
      <c r="AB29" s="44"/>
      <c r="AC29" s="44"/>
      <c r="AD29" s="44"/>
      <c r="AE29" s="44"/>
      <c r="AF29" s="44"/>
      <c r="AG29" s="44"/>
      <c r="AH29" s="44"/>
      <c r="AI29" s="44"/>
      <c r="AJ29" s="44"/>
      <c r="AK29" s="44"/>
      <c r="AL29" s="44"/>
      <c r="AM29" s="44"/>
    </row>
    <row r="30" spans="1:39" ht="113.25">
      <c r="A30" s="48">
        <v>26</v>
      </c>
      <c r="B30" s="47" t="s">
        <v>131</v>
      </c>
      <c r="C30" s="48" t="s">
        <v>70</v>
      </c>
      <c r="D30" s="2" t="s">
        <v>133</v>
      </c>
      <c r="E30" s="47" t="s">
        <v>132</v>
      </c>
      <c r="F30" s="49">
        <v>674560</v>
      </c>
      <c r="G30" s="49">
        <f t="shared" si="0"/>
        <v>0</v>
      </c>
      <c r="H30" s="49">
        <f t="shared" si="1"/>
        <v>0</v>
      </c>
      <c r="I30" s="50">
        <f t="shared" si="2"/>
        <v>674560</v>
      </c>
      <c r="J30" s="13"/>
      <c r="K30" s="27"/>
      <c r="L30" s="23"/>
      <c r="M30" s="45" t="s">
        <v>55</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113.25">
      <c r="A31" s="48">
        <v>27</v>
      </c>
      <c r="B31" s="47" t="s">
        <v>72</v>
      </c>
      <c r="C31" s="48" t="s">
        <v>70</v>
      </c>
      <c r="D31" s="2" t="s">
        <v>155</v>
      </c>
      <c r="E31" s="47" t="s">
        <v>156</v>
      </c>
      <c r="F31" s="49">
        <v>1540</v>
      </c>
      <c r="G31" s="49">
        <f t="shared" si="0"/>
        <v>1540</v>
      </c>
      <c r="H31" s="49">
        <f t="shared" si="1"/>
        <v>1540</v>
      </c>
      <c r="I31" s="50">
        <f t="shared" si="2"/>
        <v>0</v>
      </c>
      <c r="J31" s="13"/>
      <c r="K31" s="27"/>
      <c r="L31" s="23"/>
      <c r="M31" s="45" t="s">
        <v>55</v>
      </c>
      <c r="N31" s="9"/>
      <c r="O31" s="20"/>
      <c r="P31" s="11">
        <v>1540</v>
      </c>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94.25">
      <c r="A32" s="48">
        <v>28</v>
      </c>
      <c r="B32" s="47" t="s">
        <v>154</v>
      </c>
      <c r="C32" s="48" t="s">
        <v>69</v>
      </c>
      <c r="D32" s="2" t="s">
        <v>152</v>
      </c>
      <c r="E32" s="47" t="s">
        <v>153</v>
      </c>
      <c r="F32" s="49">
        <v>500217</v>
      </c>
      <c r="G32" s="49">
        <f t="shared" si="0"/>
        <v>0</v>
      </c>
      <c r="H32" s="49">
        <f t="shared" si="1"/>
        <v>0</v>
      </c>
      <c r="I32" s="50">
        <f t="shared" si="2"/>
        <v>500217</v>
      </c>
      <c r="J32" s="13"/>
      <c r="K32" s="27"/>
      <c r="L32" s="23"/>
      <c r="M32" s="45" t="s">
        <v>55</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88</v>
      </c>
      <c r="C33" s="48" t="s">
        <v>65</v>
      </c>
      <c r="D33" s="2" t="s">
        <v>86</v>
      </c>
      <c r="E33" s="47" t="s">
        <v>87</v>
      </c>
      <c r="F33" s="49">
        <v>51806</v>
      </c>
      <c r="G33" s="49">
        <f t="shared" si="0"/>
        <v>0</v>
      </c>
      <c r="H33" s="49">
        <f t="shared" si="1"/>
        <v>0</v>
      </c>
      <c r="I33" s="50">
        <f t="shared" si="2"/>
        <v>51806</v>
      </c>
      <c r="J33" s="13">
        <v>1111231</v>
      </c>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55" t="s">
        <v>168</v>
      </c>
      <c r="C34" s="48" t="s">
        <v>165</v>
      </c>
      <c r="D34" s="2" t="s">
        <v>166</v>
      </c>
      <c r="E34" s="55" t="s">
        <v>167</v>
      </c>
      <c r="F34" s="49">
        <v>134856</v>
      </c>
      <c r="G34" s="49">
        <f>P34</f>
        <v>0</v>
      </c>
      <c r="H34" s="49">
        <f>SUM(P34)</f>
        <v>0</v>
      </c>
      <c r="I34" s="50">
        <f>F34-H34</f>
        <v>134856</v>
      </c>
      <c r="J34" s="13">
        <v>1120731</v>
      </c>
      <c r="K34" s="27"/>
      <c r="L34" s="23"/>
      <c r="M34" s="45" t="s">
        <v>48</v>
      </c>
      <c r="N34" s="9"/>
      <c r="O34" s="20"/>
      <c r="P34" s="11"/>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27" s="39" customFormat="1" ht="113.25">
      <c r="A35" s="48">
        <v>31</v>
      </c>
      <c r="B35" s="53" t="s">
        <v>164</v>
      </c>
      <c r="C35" s="22" t="s">
        <v>97</v>
      </c>
      <c r="D35" s="23" t="s">
        <v>84</v>
      </c>
      <c r="E35" s="53" t="s">
        <v>83</v>
      </c>
      <c r="F35" s="51">
        <v>176325</v>
      </c>
      <c r="G35" s="49">
        <f t="shared" si="0"/>
        <v>168738</v>
      </c>
      <c r="H35" s="49">
        <f t="shared" si="1"/>
        <v>168738</v>
      </c>
      <c r="I35" s="50">
        <f t="shared" si="2"/>
        <v>7587</v>
      </c>
      <c r="J35" s="52"/>
      <c r="K35" s="28"/>
      <c r="L35" s="47" t="s">
        <v>170</v>
      </c>
      <c r="M35" s="38" t="s">
        <v>48</v>
      </c>
      <c r="N35" s="24"/>
      <c r="O35" s="25"/>
      <c r="P35" s="26">
        <v>168738</v>
      </c>
      <c r="Q35" s="26"/>
      <c r="R35" s="26"/>
      <c r="S35" s="26"/>
      <c r="T35" s="26"/>
      <c r="U35" s="26"/>
      <c r="V35" s="26"/>
      <c r="W35" s="26"/>
      <c r="X35" s="26"/>
      <c r="Y35" s="26"/>
      <c r="Z35" s="26"/>
      <c r="AA35" s="26"/>
    </row>
    <row r="36" spans="1:27" s="36" customFormat="1" ht="24.75" customHeight="1">
      <c r="A36" s="14"/>
      <c r="B36" s="15" t="s">
        <v>1</v>
      </c>
      <c r="C36" s="16"/>
      <c r="D36" s="17"/>
      <c r="E36" s="17"/>
      <c r="F36" s="18">
        <f>SUM(F5:F35)</f>
        <v>3232734</v>
      </c>
      <c r="G36" s="18">
        <f>SUM(G5:G35)</f>
        <v>823325</v>
      </c>
      <c r="H36" s="18">
        <f>SUM(H5:H35)</f>
        <v>823325</v>
      </c>
      <c r="I36" s="18">
        <f>SUM(I5:I35)</f>
        <v>2409409</v>
      </c>
      <c r="J36" s="19"/>
      <c r="K36" s="29"/>
      <c r="L36" s="40"/>
      <c r="M36" s="46"/>
      <c r="N36" s="32"/>
      <c r="O36" s="21"/>
      <c r="P36" s="12"/>
      <c r="Q36" s="12"/>
      <c r="R36" s="12"/>
      <c r="S36" s="12"/>
      <c r="T36" s="12"/>
      <c r="U36" s="12"/>
      <c r="V36" s="12"/>
      <c r="W36" s="12"/>
      <c r="X36" s="12"/>
      <c r="Y36" s="12"/>
      <c r="Z36" s="12"/>
      <c r="AA36" s="12"/>
    </row>
    <row r="37" spans="1:10" ht="6" customHeight="1">
      <c r="A37" s="3"/>
      <c r="B37" s="4"/>
      <c r="C37" s="5"/>
      <c r="D37" s="41"/>
      <c r="E37" s="4"/>
      <c r="F37" s="4"/>
      <c r="G37" s="4"/>
      <c r="H37" s="4"/>
      <c r="I37" s="4"/>
      <c r="J37" s="5"/>
    </row>
    <row r="38" spans="1:7" ht="15.75" hidden="1">
      <c r="A38" s="63" t="s">
        <v>49</v>
      </c>
      <c r="B38" s="63"/>
      <c r="C38" s="63"/>
      <c r="D38" s="63"/>
      <c r="E38" s="63"/>
      <c r="F38" s="63"/>
      <c r="G38" s="63"/>
    </row>
    <row r="39" spans="1:7" ht="15.75" hidden="1">
      <c r="A39" s="64" t="s">
        <v>50</v>
      </c>
      <c r="B39" s="64"/>
      <c r="C39" s="64"/>
      <c r="D39" s="64"/>
      <c r="E39" s="64"/>
      <c r="F39" s="64"/>
      <c r="G39" s="64"/>
    </row>
    <row r="40" spans="1:7" ht="15.75" hidden="1">
      <c r="A40" s="58" t="s">
        <v>51</v>
      </c>
      <c r="B40" s="58"/>
      <c r="C40" s="58"/>
      <c r="D40" s="58"/>
      <c r="E40" s="58"/>
      <c r="F40" s="58"/>
      <c r="G40" s="58"/>
    </row>
    <row r="41" spans="1:27" s="6" customFormat="1" ht="15.75" hidden="1">
      <c r="A41" s="58" t="s">
        <v>52</v>
      </c>
      <c r="B41" s="58"/>
      <c r="C41" s="58"/>
      <c r="D41" s="58"/>
      <c r="E41" s="58"/>
      <c r="F41" s="58"/>
      <c r="G41" s="58"/>
      <c r="J41" s="8"/>
      <c r="K41" s="30"/>
      <c r="L41" s="37"/>
      <c r="M41" s="42"/>
      <c r="N41" s="42"/>
      <c r="O41" s="43"/>
      <c r="P41" s="44"/>
      <c r="Q41" s="44"/>
      <c r="R41" s="44"/>
      <c r="S41" s="44"/>
      <c r="T41" s="44"/>
      <c r="U41" s="44"/>
      <c r="V41" s="44"/>
      <c r="W41" s="44"/>
      <c r="X41" s="44"/>
      <c r="Y41" s="44"/>
      <c r="Z41" s="44"/>
      <c r="AA41" s="44"/>
    </row>
    <row r="42" spans="1:27" s="6" customFormat="1" ht="19.5">
      <c r="A42" s="59" t="s">
        <v>53</v>
      </c>
      <c r="B42" s="59"/>
      <c r="C42" s="59"/>
      <c r="D42" s="7"/>
      <c r="E42" s="60" t="s">
        <v>54</v>
      </c>
      <c r="F42" s="60"/>
      <c r="G42" s="60"/>
      <c r="J42" s="8"/>
      <c r="K42" s="30"/>
      <c r="L42" s="37"/>
      <c r="M42" s="42"/>
      <c r="N42" s="42"/>
      <c r="O42" s="43"/>
      <c r="P42" s="44"/>
      <c r="Q42" s="44"/>
      <c r="R42" s="44"/>
      <c r="S42" s="44"/>
      <c r="T42" s="44"/>
      <c r="U42" s="44"/>
      <c r="V42" s="44"/>
      <c r="W42" s="44"/>
      <c r="X42" s="44"/>
      <c r="Y42" s="44"/>
      <c r="Z42" s="44"/>
      <c r="AA42" s="44"/>
    </row>
  </sheetData>
  <sheetProtection/>
  <autoFilter ref="A4:AA36"/>
  <mergeCells count="23">
    <mergeCell ref="A1:L1"/>
    <mergeCell ref="A2:L2"/>
    <mergeCell ref="A3:A4"/>
    <mergeCell ref="B3:B4"/>
    <mergeCell ref="C3:C4"/>
    <mergeCell ref="G3:H3"/>
    <mergeCell ref="A41:G41"/>
    <mergeCell ref="A42:C42"/>
    <mergeCell ref="E42:G42"/>
    <mergeCell ref="A40:G40"/>
    <mergeCell ref="L3:L4"/>
    <mergeCell ref="F3:F4"/>
    <mergeCell ref="D3:D4"/>
    <mergeCell ref="P3:AA3"/>
    <mergeCell ref="A38:G38"/>
    <mergeCell ref="A39:G39"/>
    <mergeCell ref="N3:N4"/>
    <mergeCell ref="O3:O4"/>
    <mergeCell ref="J3:J4"/>
    <mergeCell ref="E3:E4"/>
    <mergeCell ref="I3:I4"/>
    <mergeCell ref="K3:K4"/>
    <mergeCell ref="M3:M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2023-07-03T02:14:35Z</cp:lastPrinted>
  <dcterms:created xsi:type="dcterms:W3CDTF">2009-03-05T07:06:29Z</dcterms:created>
  <dcterms:modified xsi:type="dcterms:W3CDTF">2023-07-03T02:14:38Z</dcterms:modified>
  <cp:category/>
  <cp:version/>
  <cp:contentType/>
  <cp:contentStatus/>
</cp:coreProperties>
</file>