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4" sheetId="1" r:id="rId1"/>
    <sheet name="10903" sheetId="2" r:id="rId2"/>
    <sheet name="10902" sheetId="3" r:id="rId3"/>
    <sheet name="10901" sheetId="4" r:id="rId4"/>
  </sheets>
  <definedNames>
    <definedName name="_xlnm._FilterDatabase" localSheetId="3" hidden="1">'10901'!$A$4:$AA$26</definedName>
    <definedName name="_xlnm._FilterDatabase" localSheetId="2" hidden="1">'10902'!$A$4:$AA$30</definedName>
    <definedName name="_xlnm._FilterDatabase" localSheetId="1" hidden="1">'10903'!$A$4:$AA$32</definedName>
    <definedName name="_xlnm._FilterDatabase" localSheetId="0" hidden="1">'10904'!$A$4:$AA$44</definedName>
    <definedName name="_xlnm.Print_Area" localSheetId="3">'10901'!$A:$L</definedName>
    <definedName name="_xlnm.Print_Area" localSheetId="2">'10902'!$A:$L</definedName>
    <definedName name="_xlnm.Print_Area" localSheetId="1">'10903'!$A:$L</definedName>
    <definedName name="_xlnm.Print_Area" localSheetId="0">'10904'!$A:$L</definedName>
    <definedName name="_xlnm.Print_Titles" localSheetId="3">'10901'!$1:$4</definedName>
    <definedName name="_xlnm.Print_Titles" localSheetId="2">'10902'!$1:$4</definedName>
    <definedName name="_xlnm.Print_Titles" localSheetId="1">'10903'!$1:$4</definedName>
    <definedName name="_xlnm.Print_Titles" localSheetId="0">'10904'!$1:$4</definedName>
  </definedNames>
  <calcPr fullCalcOnLoad="1"/>
</workbook>
</file>

<file path=xl/sharedStrings.xml><?xml version="1.0" encoding="utf-8"?>
<sst xmlns="http://schemas.openxmlformats.org/spreadsheetml/2006/main" count="913" uniqueCount="279">
  <si>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</si>
  <si>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</si>
  <si>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</si>
  <si>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</si>
  <si>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</si>
  <si>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</si>
  <si>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</si>
  <si>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</si>
  <si>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</si>
  <si>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</si>
  <si>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</si>
  <si>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</si>
  <si>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</si>
  <si>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</si>
  <si>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</si>
  <si>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</si>
  <si>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</si>
  <si>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</si>
  <si>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</si>
  <si>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</si>
  <si>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</si>
  <si>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</si>
  <si>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</si>
  <si>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</si>
  <si>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</si>
  <si>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</si>
  <si>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</si>
  <si>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</si>
  <si>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</si>
  <si>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</si>
  <si>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</si>
  <si>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</si>
  <si>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</si>
  <si>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</si>
  <si>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</si>
  <si>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</si>
  <si>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</si>
  <si>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</si>
  <si>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</si>
  <si>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</si>
  <si>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</si>
  <si>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</si>
  <si>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</si>
  <si>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</si>
  <si>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</si>
  <si>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</si>
  <si>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</si>
  <si>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</si>
  <si>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</si>
  <si>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</si>
  <si>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</si>
  <si>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</si>
  <si>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</si>
  <si>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</si>
  <si>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</si>
  <si>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</si>
  <si>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</si>
  <si>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</si>
  <si>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</si>
  <si>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</si>
  <si>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</si>
  <si>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</si>
  <si>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</si>
  <si>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</si>
  <si>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</si>
  <si>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</si>
  <si>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</si>
  <si>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</si>
  <si>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</si>
  <si>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</si>
  <si>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</si>
  <si>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</si>
  <si>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</si>
  <si>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</si>
  <si>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</si>
  <si>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</si>
  <si>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</si>
  <si>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</si>
  <si>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</si>
  <si>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</si>
  <si>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</si>
  <si>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</si>
  <si>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</si>
  <si>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</si>
  <si>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</si>
  <si>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</si>
  <si>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</si>
  <si>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</si>
  <si>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</si>
  <si>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</si>
  <si>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</si>
  <si>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</si>
  <si>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</si>
  <si>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</si>
  <si>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</si>
  <si>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</si>
  <si>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</si>
  <si>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</si>
  <si>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</si>
  <si>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</si>
  <si>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</si>
  <si>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</si>
  <si>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</si>
  <si>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</si>
  <si>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</si>
  <si>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</si>
  <si>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</si>
  <si>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</si>
  <si>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</si>
  <si>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</si>
  <si>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</si>
  <si>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</si>
  <si>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</si>
  <si>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</si>
  <si>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</si>
  <si>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</si>
  <si>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</si>
  <si>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</si>
  <si>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</si>
  <si>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</si>
  <si>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</si>
  <si>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</si>
  <si>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</si>
  <si>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</si>
  <si>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</si>
  <si>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</si>
  <si>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</si>
  <si>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</si>
  <si>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</si>
  <si>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</si>
  <si>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</si>
  <si>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</si>
  <si>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</si>
  <si>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</si>
  <si>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</si>
  <si>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</si>
  <si>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</si>
  <si>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</si>
  <si>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</si>
  <si>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</si>
  <si>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</si>
  <si>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</si>
  <si>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</si>
  <si>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</si>
  <si>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</si>
  <si>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</si>
  <si>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</si>
  <si>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</si>
  <si>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</si>
  <si>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</si>
  <si>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</si>
  <si>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</si>
  <si>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</si>
  <si>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</si>
  <si>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</si>
  <si>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</si>
  <si>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</si>
  <si>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</si>
  <si>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</si>
  <si>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</si>
  <si>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</si>
  <si>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</si>
  <si>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</si>
  <si>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</si>
  <si>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</si>
  <si>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</si>
  <si>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</si>
  <si>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</si>
  <si>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</si>
  <si>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</si>
  <si>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</si>
  <si>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</si>
  <si>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</si>
  <si>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</si>
  <si>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</si>
  <si>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</si>
  <si>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</si>
  <si>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</si>
  <si>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</si>
  <si>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</si>
  <si>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</si>
  <si>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</si>
  <si>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</si>
  <si>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</si>
  <si>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</si>
  <si>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</si>
  <si>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</si>
  <si>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</si>
  <si>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</si>
  <si>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</si>
  <si>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</si>
  <si>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</si>
  <si>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</si>
  <si>
    <t>中華民國109年01月01日至109年03月31日止</t>
  </si>
  <si>
    <t>1.原補助金額35萬7,500元，上年度結轉8萬6,645元。
2.預付20萬3,697元。</t>
  </si>
  <si>
    <t xml:space="preserve">108學年度「學習區完全免試國中提升學習品質計畫」經費-第1-2期
</t>
  </si>
  <si>
    <t xml:space="preserve">1080830基府教學參字第1080258614A號
1090110基府教學參字第1090101048號
</t>
  </si>
  <si>
    <t>1.原補助金額18萬3,708元，上年度結轉5,361元。
2.預付1萬6,509元。</t>
  </si>
  <si>
    <t>A109L9</t>
  </si>
  <si>
    <t xml:space="preserve">108學年度直轄市、縣(市)推動十二年國民基本教育精進國中小教學品質計畫-國中綜合活動領域第2期團務運作經費
</t>
  </si>
  <si>
    <t>1090219基府教學參字第1090207582號</t>
  </si>
  <si>
    <t>陳正賢</t>
  </si>
  <si>
    <t xml:space="preserve">(1)中央補助款：應付代收款＃0146（108083）
(2)本府自籌款：國民小學教育-國民小學教育行政及督導-其他-其他支出-其他＃9
</t>
  </si>
  <si>
    <t>1090310基府教國參字第1090210531號</t>
  </si>
  <si>
    <t>E10901</t>
  </si>
  <si>
    <t xml:space="preserve">103-107年前警衛加班費及不休假經費
</t>
  </si>
  <si>
    <t>1090310基府教特參字第1090210932號</t>
  </si>
  <si>
    <t xml:space="preserve">地方教育發展基金-特殊教育計畫-特殊教育-特殊教育行政及督導-服務費用-一般服務費-計時與計件人員酬金
</t>
  </si>
  <si>
    <t xml:space="preserve">1080723基府教學參字第1080253712號
1081127_基府教學參字第1080274945號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</si>
  <si>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</si>
  <si>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中華民國109年01月01日至109年04月30日止</t>
  </si>
  <si>
    <t>B10901</t>
  </si>
  <si>
    <t>1090215基府教國參字第1090202995號</t>
  </si>
  <si>
    <t xml:space="preserve">碇內國中「源遠路152巷59弄側擋土牆」經費
</t>
  </si>
  <si>
    <t>10903
10903</t>
  </si>
  <si>
    <t>預付17,325元。</t>
  </si>
  <si>
    <t xml:space="preserve">108學年度公立國民中學增置專長教師員額實施計畫(國中1000專案)-第1-3期
</t>
  </si>
  <si>
    <t xml:space="preserve">原補助金額35萬7,500元，上年度結轉8萬6,645元。
</t>
  </si>
  <si>
    <t xml:space="preserve">1080815基府教學參字第1080257649號
1081121基府教學參字第1080274209號
1090326基府教學參字第1090214247號
</t>
  </si>
  <si>
    <t xml:space="preserve">原補助金額18萬3,708元，上年度結轉5,361元。
</t>
  </si>
  <si>
    <t xml:space="preserve">108學年度十二年國民基本教育課程綱要前導學校協作計畫-第1-2期
</t>
  </si>
  <si>
    <t>1081023基府教學參字第1080269133號
1090331基府教學參字第1090215126號</t>
  </si>
  <si>
    <t>A109B9</t>
  </si>
  <si>
    <t xml:space="preserve">109年補助國民中小學閱讀推動實施計畫
</t>
  </si>
  <si>
    <t>1090331基府教學參字第1090214986號</t>
  </si>
  <si>
    <t>10901
10912</t>
  </si>
  <si>
    <t>設備組</t>
  </si>
  <si>
    <t xml:space="preserve">(1)中央補助款：109年度國民小學教育-中央政府補助國民小學教育經費-其他-其他支出-其他#4。
(二)自籌款：109年度國民小學教育國民小學教育行政及督導-其他-其他支出-其他#8。
</t>
  </si>
  <si>
    <t>A109F7</t>
  </si>
  <si>
    <t xml:space="preserve">108學年度第2學期軍公教遺族及傷殘榮軍子女就學費用優待補助
</t>
  </si>
  <si>
    <t>註冊組</t>
  </si>
  <si>
    <t>1090325基府教學參字第1090212230號</t>
  </si>
  <si>
    <t>10902
10906</t>
  </si>
  <si>
    <t xml:space="preserve">109年地方教育發展基金－國民小學教育－國民小學學生公費及獎補助－會費、捐助、補助、分攤、照護、救濟與交流活動費－捐助、補助與獎助－獎助學員生給與
</t>
  </si>
  <si>
    <t xml:space="preserve">108學年度精進國民中學小學教師教學專業與課程品質整體推動總計畫-輔導員差旅費
</t>
  </si>
  <si>
    <t>1090224基府教學參字第1090207630號</t>
  </si>
  <si>
    <t>1090201
1090731</t>
  </si>
  <si>
    <t>陳正賢</t>
  </si>
  <si>
    <t>應付代收代付款 #0146 (108083)</t>
  </si>
  <si>
    <t>預付25,800元。</t>
  </si>
  <si>
    <t>D108A7</t>
  </si>
  <si>
    <t xml:space="preserve">108年8-9月午餐採用國產可追溯生鮮食材獎勵金
</t>
  </si>
  <si>
    <t>楊金枝</t>
  </si>
  <si>
    <t>1090106基府教體參字第1080280755號</t>
  </si>
  <si>
    <t>108年10-12月午餐採用國產可追溯生鮮食材獎勵金</t>
  </si>
  <si>
    <t>10810
10901</t>
  </si>
  <si>
    <t xml:space="preserve">1090324基府教體參字第109023711號
</t>
  </si>
  <si>
    <t>D109A5</t>
  </si>
  <si>
    <t>109年1月午餐採用國產可追溯生鮮食材獎勵金</t>
  </si>
  <si>
    <t>10810
10901</t>
  </si>
  <si>
    <t>D109B1</t>
  </si>
  <si>
    <t>108學年度學校健康促進實施計畫經費</t>
  </si>
  <si>
    <t>1090309基府教體參字第1090210869號</t>
  </si>
  <si>
    <t>衛生組</t>
  </si>
  <si>
    <t>10903
10907</t>
  </si>
  <si>
    <t xml:space="preserve">(1)109年中央補助本府補助體育教學與活動經費-其他-其他支出-其他項下支應65%。
(2)109年108年學生衛生保健─會費、捐助、補助、分攤、照護、救濟與交流活動費─捐助、補助與獎助─其他捐助、補助與獎助#301項下支應35%。
</t>
  </si>
  <si>
    <t>E109B1</t>
  </si>
  <si>
    <t>109年度1月至7月國民中小學專任輔導教師薪資暨108年度年終獎金</t>
  </si>
  <si>
    <t>1090310基府教特參字第1090209417號</t>
  </si>
  <si>
    <t>輔導組</t>
  </si>
  <si>
    <t>事務組</t>
  </si>
  <si>
    <t>E109J1</t>
  </si>
  <si>
    <t>108學年度第2學期身心障礙學生專業團隊經費</t>
  </si>
  <si>
    <t>1090323基府教特參字第1090212969號</t>
  </si>
  <si>
    <t>特教組</t>
  </si>
  <si>
    <t>10903
10907</t>
  </si>
  <si>
    <t xml:space="preserve">特殊教育計畫─特殊教育─109年度─中央政府補助特殊教育經費─其他─其他支出─其他#5
</t>
  </si>
  <si>
    <t xml:space="preserve">(1)特殊教育計畫-特殊教育-中央政府補助特殊教育經費-用人費用-正式員額薪資-職員薪金#1。
(二)一般行政管理計畫-行政管理及推展-人員維特費-用人費用-正式員額薪資-職員薪金。
(三)一般行政管理計畫-行政管理及推展-人員維特費-用人費用-正式員額薪資-職員薪金項下預借支應，俟補助款入庫後再行轉正。
</t>
  </si>
  <si>
    <t>1090410基府教國參字第1090216625號</t>
  </si>
  <si>
    <t>A109K7</t>
  </si>
  <si>
    <t>A109K8</t>
  </si>
  <si>
    <t>108學年度第2學期國教輔導團各學習領域/議題小組輔導員代課鐘點費</t>
  </si>
  <si>
    <t>108學年度第1學期國教輔導團各學習領域/議題小組輔導員勞健保、勞退金及二代健保補充保費</t>
  </si>
  <si>
    <t>1090331基府教學參字第1090215092號</t>
  </si>
  <si>
    <t>教學組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</si>
  <si>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</si>
  <si>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地方教育發展基金-國民中學教育計畫-國民中學教育行政及督導-服務費用-修理保養及保固費-土地改良修護費
</t>
  </si>
  <si>
    <t xml:space="preserve">地方教育發展基金-體育及衛生教育計畫學生衛生保健-會費、捐助、補助、分、照護、救濟與交流活動費-補貼、獎勵、慰問、照護與救濟-獎勵費用
</t>
  </si>
  <si>
    <t xml:space="preserve">地方教育發展基金-體育及衛生教育計畫學生衛生保健-會費、捐助、補助、分攤、照護、救濟與交流活動費-補貼、獎勵、慰問、照護與救濟-獎勵費用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</si>
</sst>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8" width="9.00390625" style="46" hidden="1" customWidth="1"/>
    <col min="19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6" t="s">
        <v>210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7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4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8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4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S5</f>
        <v>2201</v>
      </c>
      <c r="H5" s="52">
        <f>SUM(P5:S5)</f>
        <v>2921</v>
      </c>
      <c r="I5" s="53">
        <f>F5-H5</f>
        <v>17599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43">S6</f>
        <v>0</v>
      </c>
      <c r="H6" s="52">
        <f aca="true" t="shared" si="1" ref="H6:H43">SUM(P6:S6)</f>
        <v>50000</v>
      </c>
      <c r="I6" s="53">
        <f aca="true" t="shared" si="2" ref="I6:I4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138027</v>
      </c>
      <c r="H11" s="52">
        <f t="shared" si="1"/>
        <v>269981</v>
      </c>
      <c r="I11" s="53">
        <f t="shared" si="2"/>
        <v>11246</v>
      </c>
      <c r="J11" s="33" t="s">
        <v>86</v>
      </c>
      <c r="K11" s="56" t="s">
        <v>215</v>
      </c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>
        <v>138027</v>
      </c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98</v>
      </c>
      <c r="C12" s="50" t="s">
        <v>99</v>
      </c>
      <c r="D12" s="3" t="s">
        <v>216</v>
      </c>
      <c r="E12" s="49" t="s">
        <v>218</v>
      </c>
      <c r="F12" s="52">
        <f>86645+365000</f>
        <v>451645</v>
      </c>
      <c r="G12" s="52">
        <f t="shared" si="0"/>
        <v>257826</v>
      </c>
      <c r="H12" s="52">
        <f t="shared" si="1"/>
        <v>315532</v>
      </c>
      <c r="I12" s="53">
        <f t="shared" si="2"/>
        <v>136113</v>
      </c>
      <c r="J12" s="33" t="s">
        <v>102</v>
      </c>
      <c r="K12" s="29"/>
      <c r="L12" s="49" t="s">
        <v>217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>
        <v>257826</v>
      </c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40541</v>
      </c>
      <c r="H13" s="52">
        <f t="shared" si="1"/>
        <v>66358</v>
      </c>
      <c r="I13" s="53">
        <f t="shared" si="2"/>
        <v>261781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>
        <v>40541</v>
      </c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8784</v>
      </c>
      <c r="H19" s="52">
        <f t="shared" si="1"/>
        <v>31771</v>
      </c>
      <c r="I19" s="53">
        <f t="shared" si="2"/>
        <v>5057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>
        <v>8784</v>
      </c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16509</v>
      </c>
      <c r="H20" s="52">
        <f t="shared" si="1"/>
        <v>22624</v>
      </c>
      <c r="I20" s="53">
        <f t="shared" si="2"/>
        <v>177376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>
        <v>16509</v>
      </c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220</v>
      </c>
      <c r="E21" s="49" t="s">
        <v>221</v>
      </c>
      <c r="F21" s="52">
        <f>5361+180792</f>
        <v>186153</v>
      </c>
      <c r="G21" s="52">
        <f t="shared" si="0"/>
        <v>54857</v>
      </c>
      <c r="H21" s="52">
        <f t="shared" si="1"/>
        <v>56662</v>
      </c>
      <c r="I21" s="53">
        <f t="shared" si="2"/>
        <v>129491</v>
      </c>
      <c r="J21" s="33" t="s">
        <v>86</v>
      </c>
      <c r="K21" s="29"/>
      <c r="L21" s="49" t="s">
        <v>219</v>
      </c>
      <c r="M21" s="47" t="s">
        <v>88</v>
      </c>
      <c r="N21" s="33"/>
      <c r="O21" s="21"/>
      <c r="P21" s="12"/>
      <c r="Q21" s="12"/>
      <c r="R21" s="12">
        <v>1805</v>
      </c>
      <c r="S21" s="12">
        <v>54857</v>
      </c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227</v>
      </c>
      <c r="C23" s="50" t="s">
        <v>222</v>
      </c>
      <c r="D23" s="3" t="s">
        <v>223</v>
      </c>
      <c r="E23" s="49" t="s">
        <v>224</v>
      </c>
      <c r="F23" s="52">
        <v>21730</v>
      </c>
      <c r="G23" s="52">
        <f>S23</f>
        <v>0</v>
      </c>
      <c r="H23" s="52">
        <f>SUM(P23:S23)</f>
        <v>0</v>
      </c>
      <c r="I23" s="53">
        <f>F23-H23</f>
        <v>21730</v>
      </c>
      <c r="J23" s="55" t="s">
        <v>225</v>
      </c>
      <c r="K23" s="29"/>
      <c r="L23" s="49"/>
      <c r="M23" s="47" t="s">
        <v>226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233</v>
      </c>
      <c r="C24" s="50" t="s">
        <v>228</v>
      </c>
      <c r="D24" s="3" t="s">
        <v>229</v>
      </c>
      <c r="E24" s="49" t="s">
        <v>231</v>
      </c>
      <c r="F24" s="52">
        <v>14000</v>
      </c>
      <c r="G24" s="52">
        <f>S24</f>
        <v>14000</v>
      </c>
      <c r="H24" s="52">
        <f>SUM(P24:S24)</f>
        <v>14000</v>
      </c>
      <c r="I24" s="53">
        <f>F24-H24</f>
        <v>0</v>
      </c>
      <c r="J24" s="55" t="s">
        <v>232</v>
      </c>
      <c r="K24" s="29"/>
      <c r="L24" s="49"/>
      <c r="M24" s="47" t="s">
        <v>230</v>
      </c>
      <c r="N24" s="33"/>
      <c r="O24" s="21"/>
      <c r="P24" s="12"/>
      <c r="Q24" s="12"/>
      <c r="R24" s="12"/>
      <c r="S24" s="12">
        <v>14000</v>
      </c>
      <c r="T24" s="12"/>
      <c r="U24" s="12"/>
      <c r="V24" s="12"/>
      <c r="W24" s="12"/>
      <c r="X24" s="12"/>
      <c r="Y24" s="12"/>
      <c r="Z24" s="12"/>
      <c r="AA24" s="12"/>
    </row>
    <row r="25" spans="1:27" ht="66">
      <c r="A25" s="50">
        <v>21</v>
      </c>
      <c r="B25" s="49" t="s">
        <v>175</v>
      </c>
      <c r="C25" s="50" t="s">
        <v>174</v>
      </c>
      <c r="D25" s="3" t="s">
        <v>177</v>
      </c>
      <c r="E25" s="49" t="s">
        <v>178</v>
      </c>
      <c r="F25" s="52">
        <v>4000</v>
      </c>
      <c r="G25" s="52">
        <f t="shared" si="0"/>
        <v>0</v>
      </c>
      <c r="H25" s="52">
        <f t="shared" si="1"/>
        <v>4000</v>
      </c>
      <c r="I25" s="53">
        <f t="shared" si="2"/>
        <v>0</v>
      </c>
      <c r="J25" s="55" t="s">
        <v>179</v>
      </c>
      <c r="K25" s="29">
        <v>43928</v>
      </c>
      <c r="L25" s="49"/>
      <c r="M25" s="47" t="s">
        <v>81</v>
      </c>
      <c r="N25" s="33"/>
      <c r="O25" s="21"/>
      <c r="P25" s="12"/>
      <c r="Q25" s="12"/>
      <c r="R25" s="12">
        <v>4000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01.25" customHeight="1">
      <c r="A26" s="50">
        <v>22</v>
      </c>
      <c r="B26" s="69" t="s">
        <v>275</v>
      </c>
      <c r="C26" s="50" t="s">
        <v>269</v>
      </c>
      <c r="D26" s="3" t="s">
        <v>271</v>
      </c>
      <c r="E26" s="49" t="s">
        <v>273</v>
      </c>
      <c r="F26" s="52">
        <v>93600</v>
      </c>
      <c r="G26" s="52">
        <f>S26</f>
        <v>0</v>
      </c>
      <c r="H26" s="52">
        <f>SUM(P26:S26)</f>
        <v>0</v>
      </c>
      <c r="I26" s="53">
        <f>F26-H26</f>
        <v>93600</v>
      </c>
      <c r="J26" s="55" t="s">
        <v>102</v>
      </c>
      <c r="K26" s="29"/>
      <c r="L26" s="49"/>
      <c r="M26" s="47" t="s">
        <v>274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01.25" customHeight="1">
      <c r="A27" s="50">
        <v>23</v>
      </c>
      <c r="B27" s="70"/>
      <c r="C27" s="50" t="s">
        <v>270</v>
      </c>
      <c r="D27" s="3" t="s">
        <v>272</v>
      </c>
      <c r="E27" s="49" t="s">
        <v>273</v>
      </c>
      <c r="F27" s="52">
        <v>1788</v>
      </c>
      <c r="G27" s="52">
        <f>S27</f>
        <v>0</v>
      </c>
      <c r="H27" s="52">
        <f>SUM(P27:S27)</f>
        <v>0</v>
      </c>
      <c r="I27" s="53">
        <f>F27-H27</f>
        <v>1788</v>
      </c>
      <c r="J27" s="55" t="s">
        <v>102</v>
      </c>
      <c r="K27" s="29"/>
      <c r="L27" s="49"/>
      <c r="M27" s="47" t="s">
        <v>274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202</v>
      </c>
      <c r="C28" s="50" t="s">
        <v>198</v>
      </c>
      <c r="D28" s="3" t="s">
        <v>199</v>
      </c>
      <c r="E28" s="49" t="s">
        <v>200</v>
      </c>
      <c r="F28" s="52">
        <v>40000</v>
      </c>
      <c r="G28" s="52">
        <f t="shared" si="0"/>
        <v>0</v>
      </c>
      <c r="H28" s="52">
        <f t="shared" si="1"/>
        <v>0</v>
      </c>
      <c r="I28" s="53">
        <f t="shared" si="2"/>
        <v>40000</v>
      </c>
      <c r="J28" s="55" t="s">
        <v>45</v>
      </c>
      <c r="K28" s="29"/>
      <c r="L28" s="49"/>
      <c r="M28" s="47" t="s">
        <v>128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238</v>
      </c>
      <c r="C29" s="50" t="s">
        <v>198</v>
      </c>
      <c r="D29" s="3" t="s">
        <v>234</v>
      </c>
      <c r="E29" s="49" t="s">
        <v>235</v>
      </c>
      <c r="F29" s="52">
        <v>5000</v>
      </c>
      <c r="G29" s="52">
        <f>S29</f>
        <v>0</v>
      </c>
      <c r="H29" s="52">
        <f>SUM(P29:S29)</f>
        <v>0</v>
      </c>
      <c r="I29" s="53">
        <f>F29-H29</f>
        <v>5000</v>
      </c>
      <c r="J29" s="55" t="s">
        <v>236</v>
      </c>
      <c r="K29" s="29"/>
      <c r="L29" s="49"/>
      <c r="M29" s="47" t="s">
        <v>237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82.5">
      <c r="A30" s="50">
        <v>26</v>
      </c>
      <c r="B30" s="49" t="s">
        <v>276</v>
      </c>
      <c r="C30" s="50" t="s">
        <v>211</v>
      </c>
      <c r="D30" s="3" t="s">
        <v>213</v>
      </c>
      <c r="E30" s="49" t="s">
        <v>212</v>
      </c>
      <c r="F30" s="52">
        <v>95000</v>
      </c>
      <c r="G30" s="52">
        <f t="shared" si="0"/>
        <v>95000</v>
      </c>
      <c r="H30" s="52">
        <f t="shared" si="1"/>
        <v>95000</v>
      </c>
      <c r="I30" s="53">
        <f t="shared" si="2"/>
        <v>0</v>
      </c>
      <c r="J30" s="55" t="s">
        <v>214</v>
      </c>
      <c r="K30" s="29">
        <v>43941</v>
      </c>
      <c r="L30" s="49"/>
      <c r="M30" s="47" t="s">
        <v>115</v>
      </c>
      <c r="N30" s="33"/>
      <c r="O30" s="21"/>
      <c r="P30" s="12"/>
      <c r="Q30" s="12"/>
      <c r="R30" s="12"/>
      <c r="S30" s="12">
        <v>95000</v>
      </c>
      <c r="T30" s="12"/>
      <c r="U30" s="12"/>
      <c r="V30" s="12"/>
      <c r="W30" s="12"/>
      <c r="X30" s="12"/>
      <c r="Y30" s="12"/>
      <c r="Z30" s="12"/>
      <c r="AA30" s="12"/>
    </row>
    <row r="31" spans="1:39" ht="49.5">
      <c r="A31" s="50">
        <v>27</v>
      </c>
      <c r="B31" s="49" t="s">
        <v>143</v>
      </c>
      <c r="C31" s="50" t="s">
        <v>144</v>
      </c>
      <c r="D31" s="3" t="s">
        <v>145</v>
      </c>
      <c r="E31" s="49" t="s">
        <v>268</v>
      </c>
      <c r="F31" s="52">
        <f>SUM(AB31:AG31)</f>
        <v>1566801</v>
      </c>
      <c r="G31" s="52">
        <f t="shared" si="0"/>
        <v>253106</v>
      </c>
      <c r="H31" s="52">
        <f t="shared" si="1"/>
        <v>1303809</v>
      </c>
      <c r="I31" s="53">
        <f t="shared" si="2"/>
        <v>262992</v>
      </c>
      <c r="J31" s="14">
        <v>10912</v>
      </c>
      <c r="K31" s="29"/>
      <c r="L31" s="49" t="s">
        <v>147</v>
      </c>
      <c r="M31" s="47" t="s">
        <v>148</v>
      </c>
      <c r="N31" s="10"/>
      <c r="O31" s="21"/>
      <c r="P31" s="12">
        <v>544491</v>
      </c>
      <c r="Q31" s="12">
        <v>253106</v>
      </c>
      <c r="R31" s="12">
        <v>253106</v>
      </c>
      <c r="S31" s="12">
        <v>253106</v>
      </c>
      <c r="T31" s="12"/>
      <c r="U31" s="12"/>
      <c r="V31" s="12"/>
      <c r="W31" s="12"/>
      <c r="X31" s="12"/>
      <c r="Y31" s="12"/>
      <c r="Z31" s="12"/>
      <c r="AA31" s="12"/>
      <c r="AB31" s="46">
        <v>296328</v>
      </c>
      <c r="AC31" s="46">
        <v>258049</v>
      </c>
      <c r="AD31" s="46">
        <v>253106</v>
      </c>
      <c r="AE31" s="46">
        <v>253106</v>
      </c>
      <c r="AF31" s="46">
        <v>253106</v>
      </c>
      <c r="AG31" s="46">
        <v>253106</v>
      </c>
      <c r="AH31" s="46"/>
      <c r="AI31" s="46"/>
      <c r="AJ31" s="46"/>
      <c r="AK31" s="46"/>
      <c r="AL31" s="46"/>
      <c r="AM31" s="46"/>
    </row>
    <row r="32" spans="1:39" ht="49.5">
      <c r="A32" s="50">
        <v>28</v>
      </c>
      <c r="B32" s="49" t="s">
        <v>149</v>
      </c>
      <c r="C32" s="50" t="s">
        <v>58</v>
      </c>
      <c r="D32" s="3" t="s">
        <v>59</v>
      </c>
      <c r="E32" s="49" t="s">
        <v>150</v>
      </c>
      <c r="F32" s="52">
        <f>SUM(AB32:AC32)</f>
        <v>139200</v>
      </c>
      <c r="G32" s="52">
        <f t="shared" si="0"/>
        <v>139200</v>
      </c>
      <c r="H32" s="52">
        <f t="shared" si="1"/>
        <v>139200</v>
      </c>
      <c r="I32" s="53">
        <f t="shared" si="2"/>
        <v>0</v>
      </c>
      <c r="J32" s="14"/>
      <c r="K32" s="29"/>
      <c r="L32" s="49" t="s">
        <v>239</v>
      </c>
      <c r="M32" s="47" t="s">
        <v>148</v>
      </c>
      <c r="N32" s="10"/>
      <c r="O32" s="21"/>
      <c r="P32" s="12"/>
      <c r="Q32" s="12"/>
      <c r="R32" s="12"/>
      <c r="S32" s="12">
        <v>139200</v>
      </c>
      <c r="T32" s="12"/>
      <c r="U32" s="12"/>
      <c r="V32" s="12"/>
      <c r="W32" s="12"/>
      <c r="X32" s="12"/>
      <c r="Y32" s="12"/>
      <c r="Z32" s="12"/>
      <c r="AA32" s="12"/>
      <c r="AB32" s="46"/>
      <c r="AC32" s="46">
        <v>139200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99">
      <c r="A33" s="50">
        <v>29</v>
      </c>
      <c r="B33" s="49" t="s">
        <v>186</v>
      </c>
      <c r="C33" s="50" t="s">
        <v>182</v>
      </c>
      <c r="D33" s="3" t="s">
        <v>183</v>
      </c>
      <c r="E33" s="49" t="s">
        <v>184</v>
      </c>
      <c r="F33" s="52">
        <v>2560</v>
      </c>
      <c r="G33" s="52">
        <f t="shared" si="0"/>
        <v>0</v>
      </c>
      <c r="H33" s="52">
        <f t="shared" si="1"/>
        <v>2560</v>
      </c>
      <c r="I33" s="53">
        <f t="shared" si="2"/>
        <v>0</v>
      </c>
      <c r="J33" s="14">
        <v>10812</v>
      </c>
      <c r="K33" s="29"/>
      <c r="L33" s="49"/>
      <c r="M33" s="47" t="s">
        <v>185</v>
      </c>
      <c r="N33" s="10"/>
      <c r="O33" s="21"/>
      <c r="P33" s="12"/>
      <c r="Q33" s="12"/>
      <c r="R33" s="12">
        <v>2560</v>
      </c>
      <c r="S33" s="12"/>
      <c r="T33" s="12"/>
      <c r="U33" s="12"/>
      <c r="V33" s="12"/>
      <c r="W33" s="12"/>
      <c r="X33" s="12"/>
      <c r="Y33" s="12"/>
      <c r="Z33" s="12"/>
      <c r="AA33" s="1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99">
      <c r="A34" s="50">
        <v>30</v>
      </c>
      <c r="B34" s="49" t="s">
        <v>278</v>
      </c>
      <c r="C34" s="50" t="s">
        <v>240</v>
      </c>
      <c r="D34" s="3" t="s">
        <v>241</v>
      </c>
      <c r="E34" s="49" t="s">
        <v>243</v>
      </c>
      <c r="F34" s="52">
        <v>29526</v>
      </c>
      <c r="G34" s="52">
        <f>S34</f>
        <v>29526</v>
      </c>
      <c r="H34" s="52">
        <f>SUM(P34:S34)</f>
        <v>29526</v>
      </c>
      <c r="I34" s="53">
        <f>F34-H34</f>
        <v>0</v>
      </c>
      <c r="J34" s="14"/>
      <c r="K34" s="29"/>
      <c r="L34" s="49"/>
      <c r="M34" s="47" t="s">
        <v>242</v>
      </c>
      <c r="N34" s="10"/>
      <c r="O34" s="21"/>
      <c r="P34" s="12"/>
      <c r="Q34" s="12"/>
      <c r="R34" s="12"/>
      <c r="S34" s="12">
        <v>29526</v>
      </c>
      <c r="T34" s="12"/>
      <c r="U34" s="12"/>
      <c r="V34" s="12"/>
      <c r="W34" s="12"/>
      <c r="X34" s="12"/>
      <c r="Y34" s="12"/>
      <c r="Z34" s="12"/>
      <c r="AA34" s="1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82.5">
      <c r="A35" s="50">
        <v>31</v>
      </c>
      <c r="B35" s="49" t="s">
        <v>277</v>
      </c>
      <c r="C35" s="50" t="s">
        <v>240</v>
      </c>
      <c r="D35" s="3" t="s">
        <v>244</v>
      </c>
      <c r="E35" s="49" t="s">
        <v>246</v>
      </c>
      <c r="F35" s="52">
        <v>91444</v>
      </c>
      <c r="G35" s="52">
        <f>S35</f>
        <v>91444</v>
      </c>
      <c r="H35" s="52">
        <f>SUM(P35:S35)</f>
        <v>91444</v>
      </c>
      <c r="I35" s="53">
        <f>F35-H35</f>
        <v>0</v>
      </c>
      <c r="J35" s="14" t="s">
        <v>245</v>
      </c>
      <c r="K35" s="29"/>
      <c r="L35" s="49"/>
      <c r="M35" s="47" t="s">
        <v>242</v>
      </c>
      <c r="N35" s="10"/>
      <c r="O35" s="21"/>
      <c r="P35" s="12"/>
      <c r="Q35" s="12"/>
      <c r="R35" s="12"/>
      <c r="S35" s="12">
        <v>91444</v>
      </c>
      <c r="T35" s="12"/>
      <c r="U35" s="12"/>
      <c r="V35" s="12"/>
      <c r="W35" s="12"/>
      <c r="X35" s="12"/>
      <c r="Y35" s="12"/>
      <c r="Z35" s="12"/>
      <c r="AA35" s="1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82.5">
      <c r="A36" s="50">
        <v>32</v>
      </c>
      <c r="B36" s="49" t="s">
        <v>277</v>
      </c>
      <c r="C36" s="50" t="s">
        <v>247</v>
      </c>
      <c r="D36" s="3" t="s">
        <v>248</v>
      </c>
      <c r="E36" s="49" t="s">
        <v>246</v>
      </c>
      <c r="F36" s="52">
        <v>17318</v>
      </c>
      <c r="G36" s="52">
        <f>S36</f>
        <v>17318</v>
      </c>
      <c r="H36" s="52">
        <f>SUM(P36:S36)</f>
        <v>17318</v>
      </c>
      <c r="I36" s="53">
        <f>F36-H36</f>
        <v>0</v>
      </c>
      <c r="J36" s="55" t="s">
        <v>249</v>
      </c>
      <c r="K36" s="29"/>
      <c r="L36" s="49"/>
      <c r="M36" s="47" t="s">
        <v>242</v>
      </c>
      <c r="N36" s="10"/>
      <c r="O36" s="21"/>
      <c r="P36" s="12"/>
      <c r="Q36" s="12"/>
      <c r="R36" s="12"/>
      <c r="S36" s="12">
        <v>17318</v>
      </c>
      <c r="T36" s="12"/>
      <c r="U36" s="12"/>
      <c r="V36" s="12"/>
      <c r="W36" s="12"/>
      <c r="X36" s="12"/>
      <c r="Y36" s="12"/>
      <c r="Z36" s="12"/>
      <c r="AA36" s="1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2">
      <c r="A37" s="50">
        <v>33</v>
      </c>
      <c r="B37" s="49" t="s">
        <v>255</v>
      </c>
      <c r="C37" s="50" t="s">
        <v>250</v>
      </c>
      <c r="D37" s="3" t="s">
        <v>251</v>
      </c>
      <c r="E37" s="49" t="s">
        <v>252</v>
      </c>
      <c r="F37" s="52">
        <v>6000</v>
      </c>
      <c r="G37" s="52">
        <f>S37</f>
        <v>0</v>
      </c>
      <c r="H37" s="52">
        <f>SUM(P37:S37)</f>
        <v>0</v>
      </c>
      <c r="I37" s="53">
        <f>F37-H37</f>
        <v>6000</v>
      </c>
      <c r="J37" s="55" t="s">
        <v>254</v>
      </c>
      <c r="K37" s="29"/>
      <c r="L37" s="49"/>
      <c r="M37" s="47" t="s">
        <v>253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27" ht="115.5">
      <c r="A38" s="50">
        <v>34</v>
      </c>
      <c r="B38" s="1" t="s">
        <v>209</v>
      </c>
      <c r="C38" s="26" t="s">
        <v>152</v>
      </c>
      <c r="D38" s="1" t="s">
        <v>42</v>
      </c>
      <c r="E38" s="1" t="s">
        <v>41</v>
      </c>
      <c r="F38" s="52">
        <v>43387</v>
      </c>
      <c r="G38" s="52">
        <f t="shared" si="0"/>
        <v>11276</v>
      </c>
      <c r="H38" s="52">
        <f t="shared" si="1"/>
        <v>13722</v>
      </c>
      <c r="I38" s="53">
        <f t="shared" si="2"/>
        <v>29665</v>
      </c>
      <c r="J38" s="33" t="s">
        <v>153</v>
      </c>
      <c r="K38" s="29"/>
      <c r="L38" s="49" t="s">
        <v>154</v>
      </c>
      <c r="M38" s="47" t="s">
        <v>155</v>
      </c>
      <c r="N38" s="29"/>
      <c r="O38" s="21"/>
      <c r="P38" s="12">
        <v>2446</v>
      </c>
      <c r="Q38" s="12"/>
      <c r="R38" s="12"/>
      <c r="S38" s="12">
        <v>11276</v>
      </c>
      <c r="T38" s="12"/>
      <c r="U38" s="12"/>
      <c r="V38" s="12"/>
      <c r="W38" s="12"/>
      <c r="X38" s="12"/>
      <c r="Y38" s="12"/>
      <c r="Z38" s="12"/>
      <c r="AA38" s="12"/>
    </row>
    <row r="39" spans="1:27" s="41" customFormat="1" ht="49.5">
      <c r="A39" s="50">
        <v>35</v>
      </c>
      <c r="B39" s="51"/>
      <c r="C39" s="24" t="s">
        <v>156</v>
      </c>
      <c r="D39" s="25" t="s">
        <v>157</v>
      </c>
      <c r="E39" s="23" t="s">
        <v>158</v>
      </c>
      <c r="F39" s="54">
        <v>330386</v>
      </c>
      <c r="G39" s="52">
        <f t="shared" si="0"/>
        <v>42900</v>
      </c>
      <c r="H39" s="52">
        <f t="shared" si="1"/>
        <v>295923</v>
      </c>
      <c r="I39" s="53">
        <f t="shared" si="2"/>
        <v>34463</v>
      </c>
      <c r="J39" s="33"/>
      <c r="K39" s="30"/>
      <c r="L39" s="49" t="s">
        <v>159</v>
      </c>
      <c r="M39" s="40" t="s">
        <v>160</v>
      </c>
      <c r="N39" s="26"/>
      <c r="O39" s="27"/>
      <c r="P39" s="28">
        <v>128870</v>
      </c>
      <c r="Q39" s="28">
        <v>62059</v>
      </c>
      <c r="R39" s="28">
        <v>62094</v>
      </c>
      <c r="S39" s="28">
        <v>42900</v>
      </c>
      <c r="T39" s="28"/>
      <c r="U39" s="28"/>
      <c r="V39" s="28"/>
      <c r="W39" s="28"/>
      <c r="X39" s="28"/>
      <c r="Y39" s="28"/>
      <c r="Z39" s="28"/>
      <c r="AA39" s="28"/>
    </row>
    <row r="40" spans="1:27" s="41" customFormat="1" ht="66">
      <c r="A40" s="50">
        <v>36</v>
      </c>
      <c r="B40" s="51" t="s">
        <v>207</v>
      </c>
      <c r="C40" s="24" t="s">
        <v>204</v>
      </c>
      <c r="D40" s="25" t="s">
        <v>205</v>
      </c>
      <c r="E40" s="23" t="s">
        <v>206</v>
      </c>
      <c r="F40" s="54">
        <v>800000</v>
      </c>
      <c r="G40" s="52">
        <f t="shared" si="0"/>
        <v>800000</v>
      </c>
      <c r="H40" s="52">
        <f t="shared" si="1"/>
        <v>800000</v>
      </c>
      <c r="I40" s="53">
        <f t="shared" si="2"/>
        <v>0</v>
      </c>
      <c r="J40" s="33"/>
      <c r="K40" s="30">
        <v>43927</v>
      </c>
      <c r="L40" s="49"/>
      <c r="M40" s="40" t="s">
        <v>260</v>
      </c>
      <c r="N40" s="26"/>
      <c r="O40" s="27"/>
      <c r="P40" s="28"/>
      <c r="Q40" s="28"/>
      <c r="R40" s="28"/>
      <c r="S40" s="28">
        <v>800000</v>
      </c>
      <c r="T40" s="28"/>
      <c r="U40" s="28"/>
      <c r="V40" s="28"/>
      <c r="W40" s="28"/>
      <c r="X40" s="28"/>
      <c r="Y40" s="28"/>
      <c r="Z40" s="28"/>
      <c r="AA40" s="28"/>
    </row>
    <row r="41" spans="1:27" s="41" customFormat="1" ht="181.5">
      <c r="A41" s="50">
        <v>37</v>
      </c>
      <c r="B41" s="51" t="s">
        <v>267</v>
      </c>
      <c r="C41" s="24" t="s">
        <v>256</v>
      </c>
      <c r="D41" s="25" t="s">
        <v>257</v>
      </c>
      <c r="E41" s="23" t="s">
        <v>258</v>
      </c>
      <c r="F41" s="54">
        <v>945274</v>
      </c>
      <c r="G41" s="52">
        <f>S41</f>
        <v>645446</v>
      </c>
      <c r="H41" s="52">
        <f>SUM(P41:S41)</f>
        <v>645446</v>
      </c>
      <c r="I41" s="53">
        <f>F41-H41</f>
        <v>299828</v>
      </c>
      <c r="J41" s="33"/>
      <c r="K41" s="30"/>
      <c r="L41" s="49"/>
      <c r="M41" s="40" t="s">
        <v>259</v>
      </c>
      <c r="N41" s="26"/>
      <c r="O41" s="27"/>
      <c r="P41" s="28"/>
      <c r="Q41" s="28"/>
      <c r="R41" s="28"/>
      <c r="S41" s="28">
        <v>645446</v>
      </c>
      <c r="T41" s="28"/>
      <c r="U41" s="28"/>
      <c r="V41" s="28"/>
      <c r="W41" s="28"/>
      <c r="X41" s="28"/>
      <c r="Y41" s="28"/>
      <c r="Z41" s="28"/>
      <c r="AA41" s="28"/>
    </row>
    <row r="42" spans="1:27" s="41" customFormat="1" ht="66">
      <c r="A42" s="50">
        <v>38</v>
      </c>
      <c r="B42" s="51" t="s">
        <v>266</v>
      </c>
      <c r="C42" s="24" t="s">
        <v>261</v>
      </c>
      <c r="D42" s="25" t="s">
        <v>262</v>
      </c>
      <c r="E42" s="23" t="s">
        <v>263</v>
      </c>
      <c r="F42" s="54">
        <v>22828</v>
      </c>
      <c r="G42" s="52">
        <f>S42</f>
        <v>0</v>
      </c>
      <c r="H42" s="52">
        <f>SUM(P42:S42)</f>
        <v>0</v>
      </c>
      <c r="I42" s="53">
        <f>F42-H42</f>
        <v>22828</v>
      </c>
      <c r="J42" s="33" t="s">
        <v>265</v>
      </c>
      <c r="K42" s="30"/>
      <c r="L42" s="49"/>
      <c r="M42" s="40" t="s">
        <v>264</v>
      </c>
      <c r="N42" s="26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41" customFormat="1" ht="66">
      <c r="A43" s="50">
        <v>39</v>
      </c>
      <c r="B43" s="51" t="s">
        <v>192</v>
      </c>
      <c r="C43" s="24" t="s">
        <v>187</v>
      </c>
      <c r="D43" s="25" t="s">
        <v>188</v>
      </c>
      <c r="E43" s="23" t="s">
        <v>189</v>
      </c>
      <c r="F43" s="54">
        <v>32720</v>
      </c>
      <c r="G43" s="52">
        <f t="shared" si="0"/>
        <v>0</v>
      </c>
      <c r="H43" s="52">
        <f t="shared" si="1"/>
        <v>5000</v>
      </c>
      <c r="I43" s="53">
        <f t="shared" si="2"/>
        <v>27720</v>
      </c>
      <c r="J43" s="33" t="s">
        <v>191</v>
      </c>
      <c r="K43" s="30"/>
      <c r="L43" s="49"/>
      <c r="M43" s="40" t="s">
        <v>190</v>
      </c>
      <c r="N43" s="26"/>
      <c r="O43" s="27"/>
      <c r="P43" s="28"/>
      <c r="Q43" s="28">
        <v>3500</v>
      </c>
      <c r="R43" s="28">
        <v>1500</v>
      </c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8" customFormat="1" ht="24.75" customHeight="1">
      <c r="A44" s="15"/>
      <c r="B44" s="16" t="s">
        <v>1</v>
      </c>
      <c r="C44" s="17"/>
      <c r="D44" s="18"/>
      <c r="E44" s="18"/>
      <c r="F44" s="19">
        <f>SUM(F5:F43)</f>
        <v>8360959</v>
      </c>
      <c r="G44" s="19">
        <f>SUM(G5:G43)</f>
        <v>2657961</v>
      </c>
      <c r="H44" s="19">
        <f>SUM(H5:H43)</f>
        <v>6659859</v>
      </c>
      <c r="I44" s="19">
        <f>SUM(I5:I43)</f>
        <v>1701100</v>
      </c>
      <c r="J44" s="20"/>
      <c r="K44" s="31"/>
      <c r="L44" s="42"/>
      <c r="M44" s="48"/>
      <c r="N44" s="34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10" ht="6" customHeight="1">
      <c r="A45" s="4"/>
      <c r="B45" s="5"/>
      <c r="C45" s="6"/>
      <c r="D45" s="43"/>
      <c r="E45" s="5"/>
      <c r="F45" s="5"/>
      <c r="G45" s="5"/>
      <c r="H45" s="5"/>
      <c r="I45" s="5"/>
      <c r="J45" s="6"/>
    </row>
    <row r="46" spans="1:7" ht="16.5" hidden="1">
      <c r="A46" s="62" t="s">
        <v>161</v>
      </c>
      <c r="B46" s="62"/>
      <c r="C46" s="62"/>
      <c r="D46" s="62"/>
      <c r="E46" s="62"/>
      <c r="F46" s="62"/>
      <c r="G46" s="62"/>
    </row>
    <row r="47" spans="1:7" ht="16.5" hidden="1">
      <c r="A47" s="63" t="s">
        <v>162</v>
      </c>
      <c r="B47" s="63"/>
      <c r="C47" s="63"/>
      <c r="D47" s="63"/>
      <c r="E47" s="63"/>
      <c r="F47" s="63"/>
      <c r="G47" s="63"/>
    </row>
    <row r="48" spans="1:7" ht="16.5" hidden="1">
      <c r="A48" s="57" t="s">
        <v>163</v>
      </c>
      <c r="B48" s="57"/>
      <c r="C48" s="57"/>
      <c r="D48" s="57"/>
      <c r="E48" s="57"/>
      <c r="F48" s="57"/>
      <c r="G48" s="57"/>
    </row>
    <row r="49" spans="1:27" s="7" customFormat="1" ht="16.5" hidden="1">
      <c r="A49" s="57" t="s">
        <v>164</v>
      </c>
      <c r="B49" s="57"/>
      <c r="C49" s="57"/>
      <c r="D49" s="57"/>
      <c r="E49" s="57"/>
      <c r="F49" s="57"/>
      <c r="G49" s="57"/>
      <c r="J49" s="9"/>
      <c r="K49" s="32"/>
      <c r="L49" s="39"/>
      <c r="M49" s="44"/>
      <c r="N49" s="44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7" customFormat="1" ht="19.5">
      <c r="A50" s="58" t="s">
        <v>165</v>
      </c>
      <c r="B50" s="58"/>
      <c r="C50" s="58"/>
      <c r="D50" s="8"/>
      <c r="E50" s="59" t="s">
        <v>166</v>
      </c>
      <c r="F50" s="59"/>
      <c r="G50" s="59"/>
      <c r="J50" s="9"/>
      <c r="K50" s="32"/>
      <c r="L50" s="39"/>
      <c r="M50" s="44"/>
      <c r="N50" s="44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</sheetData>
  <sheetProtection/>
  <autoFilter ref="A4:AA44"/>
  <mergeCells count="24">
    <mergeCell ref="A1:L1"/>
    <mergeCell ref="A2:L2"/>
    <mergeCell ref="A3:A4"/>
    <mergeCell ref="B3:B4"/>
    <mergeCell ref="C3:C4"/>
    <mergeCell ref="D3:D4"/>
    <mergeCell ref="E3:E4"/>
    <mergeCell ref="P3:AA3"/>
    <mergeCell ref="A46:G46"/>
    <mergeCell ref="A47:G47"/>
    <mergeCell ref="L3:L4"/>
    <mergeCell ref="M3:M4"/>
    <mergeCell ref="N3:N4"/>
    <mergeCell ref="O3:O4"/>
    <mergeCell ref="B26:B27"/>
    <mergeCell ref="A48:G48"/>
    <mergeCell ref="A49:G49"/>
    <mergeCell ref="A50:C50"/>
    <mergeCell ref="E50:G50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6" t="s">
        <v>193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7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4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8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4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R5</f>
        <v>0</v>
      </c>
      <c r="H5" s="52">
        <f>SUM(P5:R5)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31">R6</f>
        <v>50000</v>
      </c>
      <c r="H6" s="52">
        <f aca="true" t="shared" si="1" ref="H6:H31">SUM(P6:R6)</f>
        <v>50000</v>
      </c>
      <c r="I6" s="53">
        <f aca="true" t="shared" si="2" ref="I6:I3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17325</v>
      </c>
      <c r="H11" s="52">
        <f t="shared" si="1"/>
        <v>131954</v>
      </c>
      <c r="I11" s="53">
        <f t="shared" si="2"/>
        <v>149273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6613</v>
      </c>
      <c r="H12" s="52">
        <f t="shared" si="1"/>
        <v>57706</v>
      </c>
      <c r="I12" s="53">
        <f t="shared" si="2"/>
        <v>28939</v>
      </c>
      <c r="J12" s="33" t="s">
        <v>102</v>
      </c>
      <c r="K12" s="29"/>
      <c r="L12" s="49" t="s">
        <v>194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10410</v>
      </c>
      <c r="H13" s="52">
        <f t="shared" si="1"/>
        <v>25817</v>
      </c>
      <c r="I13" s="53">
        <f t="shared" si="2"/>
        <v>302322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34078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8115</v>
      </c>
      <c r="H19" s="52">
        <f t="shared" si="1"/>
        <v>22987</v>
      </c>
      <c r="I19" s="53">
        <f t="shared" si="2"/>
        <v>13841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1805</v>
      </c>
      <c r="H21" s="52">
        <f t="shared" si="1"/>
        <v>1805</v>
      </c>
      <c r="I21" s="53">
        <f t="shared" si="2"/>
        <v>3556</v>
      </c>
      <c r="J21" s="33" t="s">
        <v>86</v>
      </c>
      <c r="K21" s="29"/>
      <c r="L21" s="49" t="s">
        <v>197</v>
      </c>
      <c r="M21" s="47" t="s">
        <v>88</v>
      </c>
      <c r="N21" s="33"/>
      <c r="O21" s="21"/>
      <c r="P21" s="12"/>
      <c r="Q21" s="12"/>
      <c r="R21" s="12">
        <v>1805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179</v>
      </c>
      <c r="K23" s="29"/>
      <c r="L23" s="49"/>
      <c r="M23" s="47" t="s">
        <v>81</v>
      </c>
      <c r="N23" s="33"/>
      <c r="O23" s="21"/>
      <c r="P23" s="12"/>
      <c r="Q23" s="12"/>
      <c r="R23" s="12">
        <v>4000</v>
      </c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202</v>
      </c>
      <c r="C24" s="50" t="s">
        <v>198</v>
      </c>
      <c r="D24" s="3" t="s">
        <v>199</v>
      </c>
      <c r="E24" s="49" t="s">
        <v>200</v>
      </c>
      <c r="F24" s="52">
        <v>40000</v>
      </c>
      <c r="G24" s="52">
        <f>R24</f>
        <v>0</v>
      </c>
      <c r="H24" s="52">
        <f>SUM(P24:R24)</f>
        <v>0</v>
      </c>
      <c r="I24" s="53">
        <f>F24-H24</f>
        <v>40000</v>
      </c>
      <c r="J24" s="55" t="s">
        <v>45</v>
      </c>
      <c r="K24" s="29"/>
      <c r="L24" s="49"/>
      <c r="M24" s="47" t="s">
        <v>201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9" ht="49.5">
      <c r="A25" s="50">
        <v>21</v>
      </c>
      <c r="B25" s="49" t="s">
        <v>143</v>
      </c>
      <c r="C25" s="50" t="s">
        <v>144</v>
      </c>
      <c r="D25" s="3" t="s">
        <v>145</v>
      </c>
      <c r="E25" s="49" t="s">
        <v>203</v>
      </c>
      <c r="F25" s="52">
        <f>SUM(AB25:AF25)</f>
        <v>1313695</v>
      </c>
      <c r="G25" s="52">
        <f t="shared" si="0"/>
        <v>253106</v>
      </c>
      <c r="H25" s="52">
        <f t="shared" si="1"/>
        <v>1050703</v>
      </c>
      <c r="I25" s="53">
        <f t="shared" si="2"/>
        <v>262992</v>
      </c>
      <c r="J25" s="14">
        <v>10912</v>
      </c>
      <c r="K25" s="29"/>
      <c r="L25" s="49" t="s">
        <v>147</v>
      </c>
      <c r="M25" s="47" t="s">
        <v>148</v>
      </c>
      <c r="N25" s="10"/>
      <c r="O25" s="21"/>
      <c r="P25" s="12">
        <v>544491</v>
      </c>
      <c r="Q25" s="12">
        <v>253106</v>
      </c>
      <c r="R25" s="12">
        <v>253106</v>
      </c>
      <c r="S25" s="12"/>
      <c r="T25" s="12"/>
      <c r="U25" s="12"/>
      <c r="V25" s="12"/>
      <c r="W25" s="12"/>
      <c r="X25" s="12"/>
      <c r="Y25" s="12"/>
      <c r="Z25" s="12"/>
      <c r="AA25" s="12"/>
      <c r="AB25" s="46">
        <v>296328</v>
      </c>
      <c r="AC25" s="46">
        <v>258049</v>
      </c>
      <c r="AD25" s="46">
        <v>253106</v>
      </c>
      <c r="AE25" s="46">
        <v>253106</v>
      </c>
      <c r="AF25" s="46">
        <v>253106</v>
      </c>
      <c r="AG25" s="46"/>
      <c r="AH25" s="46"/>
      <c r="AI25" s="46"/>
      <c r="AJ25" s="46"/>
      <c r="AK25" s="46"/>
      <c r="AL25" s="46"/>
      <c r="AM25" s="46"/>
    </row>
    <row r="26" spans="1:39" ht="49.5">
      <c r="A26" s="50">
        <v>22</v>
      </c>
      <c r="B26" s="49" t="s">
        <v>149</v>
      </c>
      <c r="C26" s="50" t="s">
        <v>58</v>
      </c>
      <c r="D26" s="3" t="s">
        <v>59</v>
      </c>
      <c r="E26" s="49" t="s">
        <v>150</v>
      </c>
      <c r="F26" s="52">
        <f>SUM(AB26:AC26)</f>
        <v>139200</v>
      </c>
      <c r="G26" s="52">
        <f t="shared" si="0"/>
        <v>0</v>
      </c>
      <c r="H26" s="52">
        <f t="shared" si="1"/>
        <v>0</v>
      </c>
      <c r="I26" s="53">
        <f t="shared" si="2"/>
        <v>139200</v>
      </c>
      <c r="J26" s="14"/>
      <c r="K26" s="29"/>
      <c r="L26" s="49"/>
      <c r="M26" s="47" t="s">
        <v>148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>
        <v>139200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99">
      <c r="A27" s="50">
        <v>23</v>
      </c>
      <c r="B27" s="49" t="s">
        <v>186</v>
      </c>
      <c r="C27" s="50" t="s">
        <v>182</v>
      </c>
      <c r="D27" s="3" t="s">
        <v>183</v>
      </c>
      <c r="E27" s="49" t="s">
        <v>184</v>
      </c>
      <c r="F27" s="52">
        <v>2560</v>
      </c>
      <c r="G27" s="52">
        <f t="shared" si="0"/>
        <v>2560</v>
      </c>
      <c r="H27" s="52">
        <f t="shared" si="1"/>
        <v>2560</v>
      </c>
      <c r="I27" s="53">
        <f t="shared" si="2"/>
        <v>0</v>
      </c>
      <c r="J27" s="14">
        <v>10812</v>
      </c>
      <c r="K27" s="29"/>
      <c r="L27" s="49"/>
      <c r="M27" s="47" t="s">
        <v>185</v>
      </c>
      <c r="N27" s="10"/>
      <c r="O27" s="21"/>
      <c r="P27" s="12"/>
      <c r="Q27" s="12"/>
      <c r="R27" s="12">
        <v>2560</v>
      </c>
      <c r="S27" s="12"/>
      <c r="T27" s="12"/>
      <c r="U27" s="12"/>
      <c r="V27" s="12"/>
      <c r="W27" s="12"/>
      <c r="X27" s="12"/>
      <c r="Y27" s="12"/>
      <c r="Z27" s="12"/>
      <c r="AA27" s="1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27" ht="115.5">
      <c r="A28" s="50">
        <v>24</v>
      </c>
      <c r="B28" s="1" t="s">
        <v>209</v>
      </c>
      <c r="C28" s="26" t="s">
        <v>152</v>
      </c>
      <c r="D28" s="1" t="s">
        <v>42</v>
      </c>
      <c r="E28" s="1" t="s">
        <v>41</v>
      </c>
      <c r="F28" s="52">
        <v>43387</v>
      </c>
      <c r="G28" s="52">
        <f t="shared" si="0"/>
        <v>0</v>
      </c>
      <c r="H28" s="52">
        <f t="shared" si="1"/>
        <v>2446</v>
      </c>
      <c r="I28" s="53">
        <f t="shared" si="2"/>
        <v>40941</v>
      </c>
      <c r="J28" s="33" t="s">
        <v>153</v>
      </c>
      <c r="K28" s="29"/>
      <c r="L28" s="49" t="s">
        <v>154</v>
      </c>
      <c r="M28" s="47" t="s">
        <v>155</v>
      </c>
      <c r="N28" s="29"/>
      <c r="O28" s="21"/>
      <c r="P28" s="12">
        <v>2446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41" customFormat="1" ht="49.5">
      <c r="A29" s="50">
        <v>25</v>
      </c>
      <c r="B29" s="51"/>
      <c r="C29" s="24" t="s">
        <v>156</v>
      </c>
      <c r="D29" s="25" t="s">
        <v>157</v>
      </c>
      <c r="E29" s="23" t="s">
        <v>158</v>
      </c>
      <c r="F29" s="54">
        <v>330386</v>
      </c>
      <c r="G29" s="52">
        <f t="shared" si="0"/>
        <v>62094</v>
      </c>
      <c r="H29" s="52">
        <f t="shared" si="1"/>
        <v>253023</v>
      </c>
      <c r="I29" s="53">
        <f t="shared" si="2"/>
        <v>77363</v>
      </c>
      <c r="J29" s="33"/>
      <c r="K29" s="30"/>
      <c r="L29" s="49" t="s">
        <v>159</v>
      </c>
      <c r="M29" s="40" t="s">
        <v>160</v>
      </c>
      <c r="N29" s="26"/>
      <c r="O29" s="27"/>
      <c r="P29" s="28">
        <v>128870</v>
      </c>
      <c r="Q29" s="28">
        <v>62059</v>
      </c>
      <c r="R29" s="28">
        <v>62094</v>
      </c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41" customFormat="1" ht="66">
      <c r="A30" s="50">
        <v>26</v>
      </c>
      <c r="B30" s="51" t="s">
        <v>207</v>
      </c>
      <c r="C30" s="24" t="s">
        <v>204</v>
      </c>
      <c r="D30" s="25" t="s">
        <v>205</v>
      </c>
      <c r="E30" s="23" t="s">
        <v>206</v>
      </c>
      <c r="F30" s="54">
        <v>800000</v>
      </c>
      <c r="G30" s="52">
        <f>R30</f>
        <v>0</v>
      </c>
      <c r="H30" s="52">
        <f>SUM(P30:R30)</f>
        <v>0</v>
      </c>
      <c r="I30" s="53">
        <f>F30-H30</f>
        <v>800000</v>
      </c>
      <c r="J30" s="33"/>
      <c r="K30" s="30"/>
      <c r="L30" s="49"/>
      <c r="M30" s="40"/>
      <c r="N30" s="26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1" customFormat="1" ht="66">
      <c r="A31" s="50">
        <v>27</v>
      </c>
      <c r="B31" s="51" t="s">
        <v>192</v>
      </c>
      <c r="C31" s="24" t="s">
        <v>187</v>
      </c>
      <c r="D31" s="25" t="s">
        <v>188</v>
      </c>
      <c r="E31" s="23" t="s">
        <v>189</v>
      </c>
      <c r="F31" s="54">
        <v>32720</v>
      </c>
      <c r="G31" s="52">
        <f t="shared" si="0"/>
        <v>1500</v>
      </c>
      <c r="H31" s="52">
        <f t="shared" si="1"/>
        <v>5000</v>
      </c>
      <c r="I31" s="53">
        <f t="shared" si="2"/>
        <v>27720</v>
      </c>
      <c r="J31" s="33" t="s">
        <v>191</v>
      </c>
      <c r="K31" s="30"/>
      <c r="L31" s="49"/>
      <c r="M31" s="40" t="s">
        <v>190</v>
      </c>
      <c r="N31" s="26"/>
      <c r="O31" s="27"/>
      <c r="P31" s="28"/>
      <c r="Q31" s="28">
        <v>3500</v>
      </c>
      <c r="R31" s="28">
        <v>1500</v>
      </c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8" customFormat="1" ht="24.75" customHeight="1">
      <c r="A32" s="15"/>
      <c r="B32" s="16" t="s">
        <v>1</v>
      </c>
      <c r="C32" s="17"/>
      <c r="D32" s="18"/>
      <c r="E32" s="18"/>
      <c r="F32" s="19">
        <f>SUM(F5:F31)</f>
        <v>6218553</v>
      </c>
      <c r="G32" s="19">
        <f>SUM(G5:G31)</f>
        <v>451606</v>
      </c>
      <c r="H32" s="19">
        <f>SUM(H5:H31)</f>
        <v>4001898</v>
      </c>
      <c r="I32" s="19">
        <f>SUM(I5:I31)</f>
        <v>2216655</v>
      </c>
      <c r="J32" s="20"/>
      <c r="K32" s="31"/>
      <c r="L32" s="42"/>
      <c r="M32" s="48"/>
      <c r="N32" s="34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0" ht="6" customHeight="1">
      <c r="A33" s="4"/>
      <c r="B33" s="5"/>
      <c r="C33" s="6"/>
      <c r="D33" s="43"/>
      <c r="E33" s="5"/>
      <c r="F33" s="5"/>
      <c r="G33" s="5"/>
      <c r="H33" s="5"/>
      <c r="I33" s="5"/>
      <c r="J33" s="6"/>
    </row>
    <row r="34" spans="1:7" ht="16.5" hidden="1">
      <c r="A34" s="62" t="s">
        <v>161</v>
      </c>
      <c r="B34" s="62"/>
      <c r="C34" s="62"/>
      <c r="D34" s="62"/>
      <c r="E34" s="62"/>
      <c r="F34" s="62"/>
      <c r="G34" s="62"/>
    </row>
    <row r="35" spans="1:7" ht="16.5" hidden="1">
      <c r="A35" s="63" t="s">
        <v>162</v>
      </c>
      <c r="B35" s="63"/>
      <c r="C35" s="63"/>
      <c r="D35" s="63"/>
      <c r="E35" s="63"/>
      <c r="F35" s="63"/>
      <c r="G35" s="63"/>
    </row>
    <row r="36" spans="1:7" ht="16.5" hidden="1">
      <c r="A36" s="57" t="s">
        <v>163</v>
      </c>
      <c r="B36" s="57"/>
      <c r="C36" s="57"/>
      <c r="D36" s="57"/>
      <c r="E36" s="57"/>
      <c r="F36" s="57"/>
      <c r="G36" s="57"/>
    </row>
    <row r="37" spans="1:27" s="7" customFormat="1" ht="16.5" hidden="1">
      <c r="A37" s="57" t="s">
        <v>164</v>
      </c>
      <c r="B37" s="57"/>
      <c r="C37" s="57"/>
      <c r="D37" s="57"/>
      <c r="E37" s="57"/>
      <c r="F37" s="57"/>
      <c r="G37" s="57"/>
      <c r="J37" s="9"/>
      <c r="K37" s="32"/>
      <c r="L37" s="39"/>
      <c r="M37" s="44"/>
      <c r="N37" s="4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7" customFormat="1" ht="19.5">
      <c r="A38" s="58" t="s">
        <v>165</v>
      </c>
      <c r="B38" s="58"/>
      <c r="C38" s="58"/>
      <c r="D38" s="8"/>
      <c r="E38" s="59" t="s">
        <v>166</v>
      </c>
      <c r="F38" s="59"/>
      <c r="G38" s="59"/>
      <c r="J38" s="9"/>
      <c r="K38" s="32"/>
      <c r="L38" s="39"/>
      <c r="M38" s="44"/>
      <c r="N38" s="44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</sheetData>
  <sheetProtection/>
  <autoFilter ref="A4:AA3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4:G34"/>
    <mergeCell ref="A35:G35"/>
    <mergeCell ref="L3:L4"/>
    <mergeCell ref="M3:M4"/>
    <mergeCell ref="N3:N4"/>
    <mergeCell ref="O3:O4"/>
    <mergeCell ref="A36:G36"/>
    <mergeCell ref="A37:G37"/>
    <mergeCell ref="A38:C38"/>
    <mergeCell ref="E38:G3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5" sqref="K1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6" t="s">
        <v>167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7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4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8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4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62" t="s">
        <v>161</v>
      </c>
      <c r="B32" s="62"/>
      <c r="C32" s="62"/>
      <c r="D32" s="62"/>
      <c r="E32" s="62"/>
      <c r="F32" s="62"/>
      <c r="G32" s="62"/>
    </row>
    <row r="33" spans="1:7" ht="16.5" hidden="1">
      <c r="A33" s="63" t="s">
        <v>162</v>
      </c>
      <c r="B33" s="63"/>
      <c r="C33" s="63"/>
      <c r="D33" s="63"/>
      <c r="E33" s="63"/>
      <c r="F33" s="63"/>
      <c r="G33" s="63"/>
    </row>
    <row r="34" spans="1:7" ht="16.5" hidden="1">
      <c r="A34" s="57" t="s">
        <v>163</v>
      </c>
      <c r="B34" s="57"/>
      <c r="C34" s="57"/>
      <c r="D34" s="57"/>
      <c r="E34" s="57"/>
      <c r="F34" s="57"/>
      <c r="G34" s="57"/>
    </row>
    <row r="35" spans="1:27" s="7" customFormat="1" ht="16.5" hidden="1">
      <c r="A35" s="57" t="s">
        <v>164</v>
      </c>
      <c r="B35" s="57"/>
      <c r="C35" s="57"/>
      <c r="D35" s="57"/>
      <c r="E35" s="57"/>
      <c r="F35" s="57"/>
      <c r="G35" s="57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58" t="s">
        <v>165</v>
      </c>
      <c r="B36" s="58"/>
      <c r="C36" s="58"/>
      <c r="D36" s="8"/>
      <c r="E36" s="59" t="s">
        <v>166</v>
      </c>
      <c r="F36" s="59"/>
      <c r="G36" s="59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A34:G34"/>
    <mergeCell ref="A35:G35"/>
    <mergeCell ref="A36:C36"/>
    <mergeCell ref="E36:G36"/>
    <mergeCell ref="J3:J4"/>
    <mergeCell ref="K3:K4"/>
    <mergeCell ref="F3:F4"/>
    <mergeCell ref="G3:H3"/>
    <mergeCell ref="I3:I4"/>
    <mergeCell ref="P3:AA3"/>
    <mergeCell ref="A32:G32"/>
    <mergeCell ref="A33:G33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7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4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8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4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62" t="s">
        <v>161</v>
      </c>
      <c r="B28" s="62"/>
      <c r="C28" s="62"/>
      <c r="D28" s="62"/>
      <c r="E28" s="62"/>
      <c r="F28" s="62"/>
      <c r="G28" s="62"/>
    </row>
    <row r="29" spans="1:7" ht="16.5" hidden="1">
      <c r="A29" s="63" t="s">
        <v>162</v>
      </c>
      <c r="B29" s="63"/>
      <c r="C29" s="63"/>
      <c r="D29" s="63"/>
      <c r="E29" s="63"/>
      <c r="F29" s="63"/>
      <c r="G29" s="63"/>
    </row>
    <row r="30" spans="1:7" ht="16.5" hidden="1">
      <c r="A30" s="57" t="s">
        <v>163</v>
      </c>
      <c r="B30" s="57"/>
      <c r="C30" s="57"/>
      <c r="D30" s="57"/>
      <c r="E30" s="57"/>
      <c r="F30" s="57"/>
      <c r="G30" s="57"/>
    </row>
    <row r="31" spans="1:27" s="7" customFormat="1" ht="16.5" hidden="1">
      <c r="A31" s="57" t="s">
        <v>164</v>
      </c>
      <c r="B31" s="57"/>
      <c r="C31" s="57"/>
      <c r="D31" s="57"/>
      <c r="E31" s="57"/>
      <c r="F31" s="57"/>
      <c r="G31" s="57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58" t="s">
        <v>165</v>
      </c>
      <c r="B32" s="58"/>
      <c r="C32" s="58"/>
      <c r="D32" s="8"/>
      <c r="E32" s="59" t="s">
        <v>166</v>
      </c>
      <c r="F32" s="59"/>
      <c r="G32" s="59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O3:O4"/>
    <mergeCell ref="A1:L1"/>
    <mergeCell ref="A2:L2"/>
    <mergeCell ref="A3:A4"/>
    <mergeCell ref="B3:B4"/>
    <mergeCell ref="C3:C4"/>
    <mergeCell ref="D3:D4"/>
    <mergeCell ref="A29:G29"/>
    <mergeCell ref="A30:G30"/>
    <mergeCell ref="A31:G31"/>
    <mergeCell ref="M3:M4"/>
    <mergeCell ref="N3:N4"/>
    <mergeCell ref="I3:I4"/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2020-05-01T00:32:59Z</cp:lastPrinted>
  <dcterms:created xsi:type="dcterms:W3CDTF">2009-03-05T07:06:29Z</dcterms:created>
  <dcterms:modified xsi:type="dcterms:W3CDTF">2020-05-01T00:37:37Z</dcterms:modified>
  <cp:category/>
  <cp:version/>
  <cp:contentType/>
  <cp:contentStatus/>
</cp:coreProperties>
</file>