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10905" sheetId="1" r:id="rId1"/>
    <sheet name="10904" sheetId="2" r:id="rId2"/>
    <sheet name="10903" sheetId="3" r:id="rId3"/>
    <sheet name="10902" sheetId="4" r:id="rId4"/>
    <sheet name="10901" sheetId="5" r:id="rId5"/>
  </sheets>
  <definedNames>
    <definedName name="_xlnm._FilterDatabase" localSheetId="4" hidden="1">'10901'!$A$4:$AA$26</definedName>
    <definedName name="_xlnm._FilterDatabase" localSheetId="3" hidden="1">'10902'!$A$4:$AA$30</definedName>
    <definedName name="_xlnm._FilterDatabase" localSheetId="2" hidden="1">'10903'!$A$4:$AA$32</definedName>
    <definedName name="_xlnm._FilterDatabase" localSheetId="1" hidden="1">'10904'!$A$4:$AA$44</definedName>
    <definedName name="_xlnm._FilterDatabase" localSheetId="0" hidden="1">'10905'!$A$4:$AA$57</definedName>
    <definedName name="_xlnm.Print_Area" localSheetId="4">'10901'!$A:$L</definedName>
    <definedName name="_xlnm.Print_Area" localSheetId="3">'10902'!$A:$L</definedName>
    <definedName name="_xlnm.Print_Area" localSheetId="2">'10903'!$A:$L</definedName>
    <definedName name="_xlnm.Print_Area" localSheetId="1">'10904'!$A:$L</definedName>
    <definedName name="_xlnm.Print_Area" localSheetId="0">'10905'!$A:$L</definedName>
    <definedName name="_xlnm.Print_Titles" localSheetId="4">'10901'!$1:$4</definedName>
    <definedName name="_xlnm.Print_Titles" localSheetId="3">'10902'!$1:$4</definedName>
    <definedName name="_xlnm.Print_Titles" localSheetId="2">'10903'!$1:$4</definedName>
    <definedName name="_xlnm.Print_Titles" localSheetId="1">'10904'!$1:$4</definedName>
    <definedName name="_xlnm.Print_Titles" localSheetId="0">'10905'!$1:$4</definedName>
  </definedNames>
  <calcPr fullCalcOnLoad="1"/>
</workbook>
</file>

<file path=xl/sharedStrings.xml><?xml version="1.0" encoding="utf-8"?>
<sst xmlns="http://schemas.openxmlformats.org/spreadsheetml/2006/main" count="1280" uniqueCount="346">
  <si>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</si>
  <si>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</si>
  <si>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</si>
  <si>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</si>
  <si>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</si>
  <si>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</si>
  <si>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</si>
  <si>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</si>
  <si>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</si>
  <si>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</si>
  <si>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</si>
  <si>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</si>
  <si>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</si>
  <si>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</si>
  <si>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</si>
  <si>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</si>
  <si>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</si>
  <si>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</si>
  <si>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</si>
  <si>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</si>
  <si>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</si>
  <si>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</si>
  <si>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</si>
  <si>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</si>
  <si>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</si>
  <si>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</si>
  <si>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</si>
  <si>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</si>
  <si>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</si>
  <si>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</si>
  <si>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A108K7</t>
  </si>
  <si>
    <t>校內分設
科目或代號</t>
  </si>
  <si>
    <t>A108H4</t>
  </si>
  <si>
    <t>A10802</t>
  </si>
  <si>
    <t>1080901
1090630</t>
  </si>
  <si>
    <t>1080801
1090731</t>
  </si>
  <si>
    <t>A108E7</t>
  </si>
  <si>
    <t>1080321基府教學參字第1080212402號</t>
  </si>
  <si>
    <t>A108A8</t>
  </si>
  <si>
    <t>1081107基府教學參字第1080269531D號</t>
  </si>
  <si>
    <t>10808
10901</t>
  </si>
  <si>
    <t>1081120基府教特參字第1080274031號</t>
  </si>
  <si>
    <t>108學年度中輟生預防追蹤與復學輔導工作實施計畫-高關懷課程</t>
  </si>
  <si>
    <t>A108L6</t>
  </si>
  <si>
    <t>1081202基府教學參字第1080275319號</t>
  </si>
  <si>
    <t>10808
10907</t>
  </si>
  <si>
    <t>中華民國109年01月01日至109年01月31日止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</si>
  <si>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</si>
  <si>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</si>
  <si>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</si>
  <si>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</si>
  <si>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</si>
  <si>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</si>
  <si>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</si>
  <si>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</si>
  <si>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</si>
  <si>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</si>
  <si>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</si>
  <si>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B109A8</t>
  </si>
  <si>
    <t>109年子女教育補助費</t>
  </si>
  <si>
    <t>第1次</t>
  </si>
  <si>
    <t xml:space="preserve">108年地方教育發展基金-國民小學教育-國民小學教育行政及督導-服務費用-專業服務費-講課鐘點、稿費、出席審查及查詢費＃4
</t>
  </si>
  <si>
    <t xml:space="preserve">108學年度國民中學及國民小學彈性學習課程-社團活動經費
</t>
  </si>
  <si>
    <t>1080923基府教學參字第1080264010號</t>
  </si>
  <si>
    <t>原補助金額2萬8,800元，上年度結轉2萬520元。</t>
  </si>
  <si>
    <t>活動組</t>
  </si>
  <si>
    <t xml:space="preserve">(1)應付代收款#0146（108096）項下支應4萬4,000元整。
(2)108年度國民小學教育－國民小學教育行政及督導─其他─其他支出─其他#10項下支應6,000元整。
</t>
  </si>
  <si>
    <t>科技教學與學習及探索計畫(第一期)</t>
  </si>
  <si>
    <t>上年度結轉5萬元。</t>
  </si>
  <si>
    <t>資訊組</t>
  </si>
  <si>
    <t>108年度應付代收款#0146(108051)</t>
  </si>
  <si>
    <t>A108C3</t>
  </si>
  <si>
    <t xml:space="preserve">108學年度國民中小學學生學習扶助-學校開班經費-第1學期
</t>
  </si>
  <si>
    <t>1081003基府教學參字第1080264505號</t>
  </si>
  <si>
    <t>1080701
1080630</t>
  </si>
  <si>
    <t>原補助金額9萬2,553元，上年度結轉1萬2,299元。</t>
  </si>
  <si>
    <t xml:space="preserve">本市108年地方教育發展基金－國民小學教育－國民小學學生公費及獎補助－會費、捐助、補助、分攤、照護、救濟與交流活動費－捐助、補助與獎助－獎助學員生給與
</t>
  </si>
  <si>
    <t>A108D4</t>
  </si>
  <si>
    <t>108學年度第1學期軍公教遺族及傷殘榮軍子女就學費用優待補助</t>
  </si>
  <si>
    <t>1081014基府教學參字第1080265688號</t>
  </si>
  <si>
    <t>原補助金額2萬1,100元，上年度結轉2,800元。</t>
  </si>
  <si>
    <t>註冊組</t>
  </si>
  <si>
    <t>應付代收款#0146（108064）</t>
  </si>
  <si>
    <t>A108E6</t>
  </si>
  <si>
    <t xml:space="preserve">108學年度藝術與美感教育深耕計畫-108年度第1期
</t>
  </si>
  <si>
    <t>1081017基府教學參字第1080267940號</t>
  </si>
  <si>
    <t>1080801
1090731</t>
  </si>
  <si>
    <t>上年度結轉4萬元。</t>
  </si>
  <si>
    <t>教學組</t>
  </si>
  <si>
    <t xml:space="preserve">1.108地方教育發展基金-國民小學教育-國民小學教育行政及督導-服務費用-專業服務費-講課鐘點費、稿費、出席費及審查費#4
2.108地方教育發展基金-國民小學教育-國民小學教育行政及督導-其他-其他支出-其他#9
</t>
  </si>
  <si>
    <t>108學年度推動書法教育相關活動經費</t>
  </si>
  <si>
    <t>1081016基府教學參字第1080267839號</t>
  </si>
  <si>
    <t>1080801
1090731</t>
  </si>
  <si>
    <t>上年度結轉1萬元。</t>
  </si>
  <si>
    <t xml:space="preserve">108地方教育發展基金—國民小學教育—中央政府補助國民小學教育經費—用人費用—正式員額薪資—職員薪金#2
</t>
  </si>
  <si>
    <t xml:space="preserve">108學年度課稅配套方案之公私立國中小授課節數及導師費實施計畫-第1-2期
</t>
  </si>
  <si>
    <t xml:space="preserve">1080723基府教學參字第1080253712號
1081127_基府教學參字第1080274945號
</t>
  </si>
  <si>
    <t>原補助金額80萬9,572元，上年度結轉28萬1,227元。</t>
  </si>
  <si>
    <t>應付代收款#0146(108067)，子目代碼:
A108H5</t>
  </si>
  <si>
    <t>A108H5</t>
  </si>
  <si>
    <t xml:space="preserve">108學年度公立國民中學增置專長教師員額實施計畫(國中1000專案)-第1-2期
</t>
  </si>
  <si>
    <t xml:space="preserve">1080815基府教學參字第1080257649號
1081121基府教學參字第1080274209號
</t>
  </si>
  <si>
    <t>10808
10907</t>
  </si>
  <si>
    <t>1.原補助金額35萬7,500元，上年度結轉8萬6,645元。
2.預付11萬3,165元。</t>
  </si>
  <si>
    <t>應付代收款#0146(108071)項下支應(子目代碼：A108J5)</t>
  </si>
  <si>
    <t>A108J5</t>
  </si>
  <si>
    <t xml:space="preserve">108學年度「學習區完全免試國中提升學習品質計畫」經費-第1期(經常門)
</t>
  </si>
  <si>
    <t>1080830基府教學參字第1080258614A號</t>
  </si>
  <si>
    <t>1080801
1090731</t>
  </si>
  <si>
    <t>原補助金額27萬2,800元，上年度結轉10萬939元。</t>
  </si>
  <si>
    <t>註冊組</t>
  </si>
  <si>
    <t xml:space="preserve">(1)中央補助經費由108年度中央政府補助建築及設備─中央政府補助建築及設備─購建固定資產、無形資產及非理財目的之長期投資─購置固定資產─擴充改良房屋及建築設備＃12項下支應。
(2)本案自籌款80萬元，由108年度營建及修建工程─教育局（處）營建及修建工程─購建固定資產、無形資產及非理財目的之長期投資─購置固定資產─擴充改良房屋及建築設備＃7項下支應。
</t>
  </si>
  <si>
    <t>A108K5</t>
  </si>
  <si>
    <t>學校社區共讀站整修工程</t>
  </si>
  <si>
    <t>原補助金額242萬2,477元，上年度結轉236萬2,156元。</t>
  </si>
  <si>
    <t>事務組</t>
  </si>
  <si>
    <t xml:space="preserve">(1)應付代收款＃0146（108083）
(2)「國民小學教育-國民小學教育行政及督導-服務費用-專業服務費-講課鐘點、稿費、出席審查及查詢費#4
</t>
  </si>
  <si>
    <t>A108K6</t>
  </si>
  <si>
    <t xml:space="preserve">108學年度第1學期國教輔導團各學習領域/議題小組輔導員代課鐘點費
</t>
  </si>
  <si>
    <t xml:space="preserve">1081104基府教學參字第1080270745號
</t>
  </si>
  <si>
    <t>原補助金額8萬6,800元，上年度結轉1萬6,560元。</t>
  </si>
  <si>
    <t>108學年度第1學期國教輔導團各學習領域/議題小組輔導員勞健保、勞退金及二代健保補充保費</t>
  </si>
  <si>
    <t>原補助金額1,930元，上年度結轉321元。</t>
  </si>
  <si>
    <t xml:space="preserve">(1)中央補助款：應付代收款＃0146（108083）
(2)本府自籌款：國民小學教育-國民小學教育行政及督導-其他-其他支出-其他＃11
</t>
  </si>
  <si>
    <t>A108L5</t>
  </si>
  <si>
    <t xml:space="preserve">108學年度直轄市、縣(市)推動十二年國民基本教育精進國中小教學品質計畫-國中綜合活動領域第1期團務運作經費
</t>
  </si>
  <si>
    <t>1081122基府教學參字第1080274211號</t>
  </si>
  <si>
    <t>原補助金額5萬1,000元，上年度結轉2萬5,251元。</t>
  </si>
  <si>
    <t>陳正賢</t>
  </si>
  <si>
    <t>應付代收代付款 #0146 (108083)</t>
  </si>
  <si>
    <t xml:space="preserve">108學年度精進國民中小學教師教學專業與課程品質計畫-國中綜合領域非專長教師增能研習計畫經費
</t>
  </si>
  <si>
    <t>1081024基府教學參字第1080269484號</t>
  </si>
  <si>
    <t>上年度結轉3萬元。</t>
  </si>
  <si>
    <t xml:space="preserve">(1)教育部補助款：應付代收款#0146(108083)
(2)市府自籌款：108年地方教育發展基金「國民小學教育-國民小學教育行政及督導-其他-其他支出-其他#105」項下支應。
</t>
  </si>
  <si>
    <t xml:space="preserve">12年國教課程綱要之校長素養導向學習領導增能與實踐工作坊經費
</t>
  </si>
  <si>
    <t>原補助金額5萬元，上年度結轉3萬6,828元。</t>
  </si>
  <si>
    <t xml:space="preserve">碇內國中校本課程發展實施計畫經費
</t>
  </si>
  <si>
    <t>上年度結轉20萬元。</t>
  </si>
  <si>
    <t xml:space="preserve">(1)中央補助款由#0146(108079)
(2)本府自籌經常門由「108年地方教育發展基金-國民小學教育-國民小學教育行政及督導-其他-其他支出-其他＃11」項下支應。
(3)本府自籌資本門由「108年地方教育發展基金-其他設備計畫-教育(局)處其他設備-購建固定資產、無形資產及非理財目的之長期投資-購置固定資產-購置雜項設備#2-2」
</t>
  </si>
  <si>
    <t>A108L7</t>
  </si>
  <si>
    <t xml:space="preserve">108學年度十二年國民基本教育課程綱要前導學校協作計畫-第1期
</t>
  </si>
  <si>
    <t>1081023基府教學參字第1080269133號</t>
  </si>
  <si>
    <t>原補助金額18萬3,708元，上年度結轉5,361元。</t>
  </si>
  <si>
    <t>教職員退休及撫卹給付-用人費用-退休及卹償金-職員退休及離職金</t>
  </si>
  <si>
    <t>B109A4</t>
  </si>
  <si>
    <t xml:space="preserve">109年退休金、撫慰金及退休人員年終慰問金
 </t>
  </si>
  <si>
    <t>1081120基府教國參字第1080273946號</t>
  </si>
  <si>
    <t>上年度結轉29萬6,328元。</t>
  </si>
  <si>
    <t>人事室</t>
  </si>
  <si>
    <t xml:space="preserve">教職員退休及撫卹給付-用人費用-福利費-其他福利費
</t>
  </si>
  <si>
    <t>1081216基府教國參字第1080278261號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</si>
  <si>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</si>
  <si>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E108D2</t>
  </si>
  <si>
    <t>1080731
1090731</t>
  </si>
  <si>
    <t>原補助金額6萬9,000元，上年度結轉4萬3,387元。</t>
  </si>
  <si>
    <t>輔導組</t>
  </si>
  <si>
    <t>E108T2</t>
  </si>
  <si>
    <t xml:space="preserve">108學年度區域職業試探與體驗示範中心計畫-第1期經費
</t>
  </si>
  <si>
    <t>1081009基府教特參字第1080264641號</t>
  </si>
  <si>
    <t>原補助金額75萬5,040元，上年度結轉33萬386元。</t>
  </si>
  <si>
    <t>韓嫻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</si>
  <si>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</si>
  <si>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</si>
  <si>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</si>
  <si>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</si>
  <si>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</si>
  <si>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</si>
  <si>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>中華民國109年01月01日至109年02月29日止</t>
  </si>
  <si>
    <t>1.原補助金額35萬7,500元，上年度結轉8萬6,645元。
2.預付15萬8,431元。</t>
  </si>
  <si>
    <t>A108L9</t>
  </si>
  <si>
    <t>1090131基府教學參字第1090204223號</t>
  </si>
  <si>
    <t>教學組</t>
  </si>
  <si>
    <t>1081201
1090630</t>
  </si>
  <si>
    <t>108學年度臺灣母語日宣導暨母語展演實施計畫</t>
  </si>
  <si>
    <t>A109J2</t>
  </si>
  <si>
    <t xml:space="preserve">地方教育發展基金-高中教育-中央補助高級中學教育經費-其他-其他支出-其他#5
</t>
  </si>
  <si>
    <t xml:space="preserve">(1)中央補助款：地方教育發展基金-應付代收款#0146(108065)。
(2)市府自籌款：國民小學教育-國民小學教育行政及督導-服務費用-專業服務費-講課鐘點、稿費、出席審查及查詢費#1。
</t>
  </si>
  <si>
    <t>109國中畢業生適性入學宣導講師到校宣導</t>
  </si>
  <si>
    <t>1090203基府教學參字第1090202562A號</t>
  </si>
  <si>
    <t>1090101
1090331</t>
  </si>
  <si>
    <t>註冊組</t>
  </si>
  <si>
    <t>1090113基府教國參字第1090201873號</t>
  </si>
  <si>
    <t>D108A3</t>
  </si>
  <si>
    <t>108年9至12月轉入學生及教職員廚工午餐費補助經費</t>
  </si>
  <si>
    <t>1081220基府教體參字第1080279072號</t>
  </si>
  <si>
    <t>楊金枝</t>
  </si>
  <si>
    <t xml:space="preserve">地方教育發展基金-體育及衛生教育-學生衛生保健-會費、捐助、補助、分攤、照護、救濟與交流活動費-補貼、獎勵、慰問、照護與救濟-其他補貼、獎勵、慰問、照護與救濟
</t>
  </si>
  <si>
    <t>E109S1</t>
  </si>
  <si>
    <t>108學年度國民中學技藝教育課程-第2期第1次(109/1-6月)</t>
  </si>
  <si>
    <t>1090121基府教特參字第1090203441號</t>
  </si>
  <si>
    <t>生規組</t>
  </si>
  <si>
    <t>10901
10906</t>
  </si>
  <si>
    <t xml:space="preserve">地方發展教育基金-特殊教育計畫-特殊教育-109年度-特殊教育行政及督導-其他-其他支出-其他#4（E109S1）
</t>
  </si>
  <si>
    <t>中華民國109年01月01日至109年03月31日止</t>
  </si>
  <si>
    <t>1.原補助金額35萬7,500元，上年度結轉8萬6,645元。
2.預付20萬3,697元。</t>
  </si>
  <si>
    <t xml:space="preserve">108學年度「學習區完全免試國中提升學習品質計畫」經費-第1-2期
</t>
  </si>
  <si>
    <t xml:space="preserve">1080830基府教學參字第1080258614A號
1090110基府教學參字第1090101048號
</t>
  </si>
  <si>
    <t>1.原補助金額18萬3,708元，上年度結轉5,361元。
2.預付1萬6,509元。</t>
  </si>
  <si>
    <t>A109L9</t>
  </si>
  <si>
    <t xml:space="preserve">108學年度直轄市、縣(市)推動十二年國民基本教育精進國中小教學品質計畫-國中綜合活動領域第2期團務運作經費
</t>
  </si>
  <si>
    <t>1090219基府教學參字第1090207582號</t>
  </si>
  <si>
    <t>陳正賢</t>
  </si>
  <si>
    <t xml:space="preserve">(1)中央補助款：應付代收款＃0146（108083）
(2)本府自籌款：國民小學教育-國民小學教育行政及督導-其他-其他支出-其他＃9
</t>
  </si>
  <si>
    <t>1090310基府教國參字第1090210531號</t>
  </si>
  <si>
    <t>E10901</t>
  </si>
  <si>
    <t xml:space="preserve">103-107年前警衛加班費及不休假經費
</t>
  </si>
  <si>
    <t>1090310基府教特參字第1090210932號</t>
  </si>
  <si>
    <t xml:space="preserve">地方教育發展基金-特殊教育計畫-特殊教育-特殊教育行政及督導-服務費用-一般服務費-計時與計件人員酬金
</t>
  </si>
  <si>
    <t xml:space="preserve">1080723基府教學參字第1080253712號
1081127_基府教學參字第1080274945號
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</si>
  <si>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</si>
  <si>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中華民國109年01月01日至109年04月30日止</t>
  </si>
  <si>
    <t>B10901</t>
  </si>
  <si>
    <t>1090215基府教國參字第1090202995號</t>
  </si>
  <si>
    <t xml:space="preserve">碇內國中「源遠路152巷59弄側擋土牆」經費
</t>
  </si>
  <si>
    <t>10903
10903</t>
  </si>
  <si>
    <t>預付17,325元。</t>
  </si>
  <si>
    <t xml:space="preserve">108學年度公立國民中學增置專長教師員額實施計畫(國中1000專案)-第1-3期
</t>
  </si>
  <si>
    <t xml:space="preserve">原補助金額35萬7,500元，上年度結轉8萬6,645元。
</t>
  </si>
  <si>
    <t xml:space="preserve">1080815基府教學參字第1080257649號
1081121基府教學參字第1080274209號
1090326基府教學參字第1090214247號
</t>
  </si>
  <si>
    <t xml:space="preserve">原補助金額18萬3,708元，上年度結轉5,361元。
</t>
  </si>
  <si>
    <t xml:space="preserve">108學年度十二年國民基本教育課程綱要前導學校協作計畫-第1-2期
</t>
  </si>
  <si>
    <t>1081023基府教學參字第1080269133號
1090331基府教學參字第1090215126號</t>
  </si>
  <si>
    <t>A109B9</t>
  </si>
  <si>
    <t xml:space="preserve">109年補助國民中小學閱讀推動實施計畫
</t>
  </si>
  <si>
    <t>1090331基府教學參字第1090214986號</t>
  </si>
  <si>
    <t>10901
10912</t>
  </si>
  <si>
    <t>設備組</t>
  </si>
  <si>
    <t xml:space="preserve">(1)中央補助款：109年度國民小學教育-中央政府補助國民小學教育經費-其他-其他支出-其他#4。
(二)自籌款：109年度國民小學教育國民小學教育行政及督導-其他-其他支出-其他#8。
</t>
  </si>
  <si>
    <t>A109F7</t>
  </si>
  <si>
    <t xml:space="preserve">108學年度第2學期軍公教遺族及傷殘榮軍子女就學費用優待補助
</t>
  </si>
  <si>
    <t>註冊組</t>
  </si>
  <si>
    <t>1090325基府教學參字第1090212230號</t>
  </si>
  <si>
    <t>10902
10906</t>
  </si>
  <si>
    <t xml:space="preserve">109年地方教育發展基金－國民小學教育－國民小學學生公費及獎補助－會費、捐助、補助、分攤、照護、救濟與交流活動費－捐助、補助與獎助－獎助學員生給與
</t>
  </si>
  <si>
    <t xml:space="preserve">108學年度精進國民中學小學教師教學專業與課程品質整體推動總計畫-輔導員差旅費
</t>
  </si>
  <si>
    <t>1090224基府教學參字第1090207630號</t>
  </si>
  <si>
    <t>1090201
1090731</t>
  </si>
  <si>
    <t>陳正賢</t>
  </si>
  <si>
    <t>應付代收代付款 #0146 (108083)</t>
  </si>
  <si>
    <t>預付25,800元。</t>
  </si>
  <si>
    <t>D108A7</t>
  </si>
  <si>
    <t xml:space="preserve">108年8-9月午餐採用國產可追溯生鮮食材獎勵金
</t>
  </si>
  <si>
    <t>楊金枝</t>
  </si>
  <si>
    <t>1090106基府教體參字第1080280755號</t>
  </si>
  <si>
    <t>108年10-12月午餐採用國產可追溯生鮮食材獎勵金</t>
  </si>
  <si>
    <t>10810
10901</t>
  </si>
  <si>
    <t xml:space="preserve">1090324基府教體參字第109023711號
</t>
  </si>
  <si>
    <t>D109A5</t>
  </si>
  <si>
    <t>109年1月午餐採用國產可追溯生鮮食材獎勵金</t>
  </si>
  <si>
    <t>10810
10901</t>
  </si>
  <si>
    <t>D109B1</t>
  </si>
  <si>
    <t>108學年度學校健康促進實施計畫經費</t>
  </si>
  <si>
    <t>1090309基府教體參字第1090210869號</t>
  </si>
  <si>
    <t>衛生組</t>
  </si>
  <si>
    <t>10903
10907</t>
  </si>
  <si>
    <t xml:space="preserve">(1)109年中央補助本府補助體育教學與活動經費-其他-其他支出-其他項下支應65%。
(2)109年108年學生衛生保健─會費、捐助、補助、分攤、照護、救濟與交流活動費─捐助、補助與獎助─其他捐助、補助與獎助#301項下支應35%。
</t>
  </si>
  <si>
    <t>E109B1</t>
  </si>
  <si>
    <t>109年度1月至7月國民中小學專任輔導教師薪資暨108年度年終獎金</t>
  </si>
  <si>
    <t>1090310基府教特參字第1090209417號</t>
  </si>
  <si>
    <t>輔導組</t>
  </si>
  <si>
    <t>事務組</t>
  </si>
  <si>
    <t>E109J1</t>
  </si>
  <si>
    <t>108學年度第2學期身心障礙學生專業團隊經費</t>
  </si>
  <si>
    <t>1090323基府教特參字第1090212969號</t>
  </si>
  <si>
    <t>特教組</t>
  </si>
  <si>
    <t>10903
10907</t>
  </si>
  <si>
    <t xml:space="preserve">特殊教育計畫─特殊教育─109年度─中央政府補助特殊教育經費─其他─其他支出─其他#5
</t>
  </si>
  <si>
    <t xml:space="preserve">(1)特殊教育計畫-特殊教育-中央政府補助特殊教育經費-用人費用-正式員額薪資-職員薪金#1。
(二)一般行政管理計畫-行政管理及推展-人員維特費-用人費用-正式員額薪資-職員薪金。
(三)一般行政管理計畫-行政管理及推展-人員維特費-用人費用-正式員額薪資-職員薪金項下預借支應，俟補助款入庫後再行轉正。
</t>
  </si>
  <si>
    <t>1090410基府教國參字第1090216625號</t>
  </si>
  <si>
    <t>A109K7</t>
  </si>
  <si>
    <t>A109K8</t>
  </si>
  <si>
    <t>108學年度第2學期國教輔導團各學習領域/議題小組輔導員代課鐘點費</t>
  </si>
  <si>
    <t>108學年度第1學期國教輔導團各學習領域/議題小組輔導員勞健保、勞退金及二代健保補充保費</t>
  </si>
  <si>
    <t>1090331基府教學參字第1090215092號</t>
  </si>
  <si>
    <t>教學組</t>
  </si>
  <si>
    <t>(1)教育部補助款，由「國民小學教育-中央政府補助國民小學教育經費-其他-其他支出-其他#6項下調整至國民小學
教育-中央政府補助國民小學教育經費-服務費用-專業服務費-講課鐘點、稿費、出席審查及查詢費#301」。
(2)本府自籌款部分，由「國民小學教育-國民小學教育行政及督導-服務費用-專業服務費-講課鐘點、稿費、出席審查及查詢費#5」。</t>
  </si>
  <si>
    <t xml:space="preserve">地方教育發展基金-國民中學教育計畫-國民中學教育行政及督導-服務費用-修理保養及保固費-土地改良修護費
</t>
  </si>
  <si>
    <t xml:space="preserve">地方教育發展基金-體育及衛生教育計畫學生衛生保健-會費、捐助、補助、分、照護、救濟與交流活動費-補貼、獎勵、慰問、照護與救濟-獎勵費用
</t>
  </si>
  <si>
    <t xml:space="preserve">地方教育發展基金-體育及衛生教育計畫學生衛生保健-會費、捐助、補助、分攤、照護、救濟與交流活動費-補貼、獎勵、慰問、照護與救濟-獎勵費用
</t>
  </si>
  <si>
    <t>A109J9</t>
  </si>
  <si>
    <t>108學年度第2學期學生教科書經費</t>
  </si>
  <si>
    <t>1090331基府教學參字第1090214819號</t>
  </si>
  <si>
    <t>10902
10907</t>
  </si>
  <si>
    <t>設備組</t>
  </si>
  <si>
    <t xml:space="preserve">109年度地方教育發展基金-國民小學教育-國民小學教育行政及督導-材料及用品費-用品消耗-其他用品消耗＃4
</t>
  </si>
  <si>
    <t>中華民國109年01月01日至109年05月31日止</t>
  </si>
  <si>
    <t xml:space="preserve">108學年度國民中小學學生學習扶助-學校開班-寒假及第2學期
</t>
  </si>
  <si>
    <t>1090410基府教學參字第1090210014號</t>
  </si>
  <si>
    <t>1080701
1090630</t>
  </si>
  <si>
    <t xml:space="preserve">(1)108年應付代收款#0146(108051)
(2)109年本府地方教育發展基金─國民小學教育─中央政府補助國民小學教育經費─服務費用─專業服務費─講課鐘點費、稿費、出席審查及查詢費#1
</t>
  </si>
  <si>
    <t xml:space="preserve">108學年度課稅配套方案之公私立國中小授課節數及導師費實施計畫-第1-3期
</t>
  </si>
  <si>
    <t xml:space="preserve">1080723基府教學參字第1080253712號
1081127基府教學參字第1080274945號
1090406基府教學參字第1090215631號
</t>
  </si>
  <si>
    <t>108年度通過本土語言認證獎勵金</t>
  </si>
  <si>
    <t>1090429基府教學參字第1090219899號</t>
  </si>
  <si>
    <t>教學組</t>
  </si>
  <si>
    <t>1090401
1090731</t>
  </si>
  <si>
    <t>108學年度國中校園英語主播經費</t>
  </si>
  <si>
    <t>A109N9</t>
  </si>
  <si>
    <t>10904
10907</t>
  </si>
  <si>
    <t>1090511基府教學參字第1090222170號</t>
  </si>
  <si>
    <t xml:space="preserve">(1)中央補助款：由本府109年地方教育發展基金─國民小學教育─中央政府補助國民小學教育經費─其他─其他支出─其他#12項下支應。
(2)本府自籌款：由本府109年地方教育發展基金─國民小學教育計畫─國民小學教育行政及督導─服務費用─專業服務費─講課鐘點、稿費、出席審查及查詢費#1
</t>
  </si>
  <si>
    <t>B109A3</t>
  </si>
  <si>
    <t>109年服務獎章獎勵金</t>
  </si>
  <si>
    <t>1090515基府教國參字第1090222889號</t>
  </si>
  <si>
    <t>B109A5</t>
  </si>
  <si>
    <t>109年現金給與補償金</t>
  </si>
  <si>
    <t xml:space="preserve">教職員退休及撫卹給付-用人費用-退休及卹償金-職員退休及離職金
</t>
  </si>
  <si>
    <t xml:space="preserve">人員維持費-用人費用-正式員額薪資-職員薪金項下支應
</t>
  </si>
  <si>
    <t>D109A4</t>
  </si>
  <si>
    <t>109年度寒假期間學生午餐補助經費</t>
  </si>
  <si>
    <t xml:space="preserve">1090421基府教體參字第1090218534號
</t>
  </si>
  <si>
    <t>1090121
1090224</t>
  </si>
  <si>
    <t xml:space="preserve">本府地方教育發展基金─體育及衛生教育計畫─體育及衛生教育─學生衛生保健─會費、捐助、補助、分攤、照護、救濟與交流活動費─補貼、獎勵、慰問、照護與救濟─其他補貼、獎勵、慰問、照護與救濟
</t>
  </si>
  <si>
    <t>D109A6</t>
  </si>
  <si>
    <t>108學年度學生健康檢查矯治費</t>
  </si>
  <si>
    <t>宋明女</t>
  </si>
  <si>
    <t>1090423基府教體參字第1090218849號</t>
  </si>
  <si>
    <t xml:space="preserve">109年體育及衛生教育計劃-體育及衛生教育-學生衛生保健-服務費用-專業服務費-其他專業服務費#303
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</si>
  <si>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</si>
  <si>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E10902</t>
  </si>
  <si>
    <t>特教資源班課桌椅汰換計畫經費</t>
  </si>
  <si>
    <t xml:space="preserve">由建築及設備計畫-營建及修建工程-教育局(處)營建及修建工程-購置固定資產、無形資產及非理財目的之長期投資-購置固定資產-擴充改良房屋建築及設備#1
</t>
  </si>
  <si>
    <t>1090414基府教特參字第1090215717號</t>
  </si>
  <si>
    <t>特教組</t>
  </si>
  <si>
    <t>E109G1</t>
  </si>
  <si>
    <t xml:space="preserve">109年度友善校園學生事務與輔導工作計畫-學務工作-國中組學務工作資源中心相關計畫經費
</t>
  </si>
  <si>
    <t>1090519基府教特參字第1090223510號</t>
  </si>
  <si>
    <t>生教組</t>
  </si>
  <si>
    <t>10903
10912</t>
  </si>
  <si>
    <t xml:space="preserve">(1)由特殊教育計畫-特殊教育-特殊教育行政及督導-其他-其他支出-其他#2
(2)由特殊教育計畫-特殊教育-109年度-中央政府補助特殊教育經費-其他-其他支出-其他#9
</t>
  </si>
  <si>
    <t>特殊教育輔導團員109年1月至7月減授課所需代課鐘點費補助經費</t>
  </si>
  <si>
    <t>E109J1</t>
  </si>
  <si>
    <t xml:space="preserve">特殊教育計畫─特殊教育─109年度─中央政府補助特殊教育經費─其他─其他支出─其他#5
</t>
  </si>
  <si>
    <t>1090421基府教特參字第1090205483號</t>
  </si>
  <si>
    <t>10901
10907</t>
  </si>
  <si>
    <t>E109T1</t>
  </si>
  <si>
    <t>108學年度國中生涯發展教育計畫-第2期(含參訪)</t>
  </si>
  <si>
    <t>1090424基府教特參字第1090219297號</t>
  </si>
  <si>
    <t>生規組</t>
  </si>
  <si>
    <t>E109T2</t>
  </si>
  <si>
    <t>108學年度區域職業試探與體驗示範中心計畫-第2期經費</t>
  </si>
  <si>
    <t>1090424基府教特參字第1090219042號</t>
  </si>
  <si>
    <t>韓嫻</t>
  </si>
  <si>
    <t xml:space="preserve">(1)中央補助款：由地方教育發展基金-應付代收款#0146(108065)。
(2)市府自籌款：由國民小學教育-國民小學教育行政及督導-會費、捐助、補助、分攤、照護、救濟與交流活動費-補貼、獎勵、慰問、照護與救濟-獎勵費用
</t>
  </si>
  <si>
    <t xml:space="preserve">(1)本府地方教育發展基金-特殊教育計畫-特殊教育-109年度-中央政府補助特殊教育經費-其他-其他支出-其他#6
(2)本市地方教育發展基金-特殊教育計畫-特殊教育-特殊教育行政及督導-109年度-其他-其他支出-其他#4
</t>
  </si>
  <si>
    <t xml:space="preserve">(1)應付代收款308016
(2)本府地方教育發展基金-特殊教育計畫-特殊教育-109年度-中央政府補助特殊教育經費-其他-其他支出-其他#6
(3)本府地方教育發展基金-特殊教育計畫-特殊教育-109年度-特殊教育行政及督導-其他-其他支出-其他#4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</si>
</sst>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181" fontId="4" fillId="33" borderId="1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85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tabSelected="1" zoomScalePageLayoutView="0" workbookViewId="0" topLeftCell="A1">
      <pane xSplit="3" ySplit="4" topLeftCell="E5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6" sqref="B56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285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T5</f>
        <v>2201</v>
      </c>
      <c r="H5" s="52">
        <f>SUM(P5:T5)</f>
        <v>5122</v>
      </c>
      <c r="I5" s="53">
        <f>F5-H5</f>
        <v>15398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54">T6</f>
        <v>0</v>
      </c>
      <c r="H6" s="52">
        <f aca="true" t="shared" si="1" ref="H6:H54">SUM(P6:T6)</f>
        <v>50000</v>
      </c>
      <c r="I6" s="53">
        <f aca="true" t="shared" si="2" ref="I6:I54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5379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289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>T8</f>
        <v>27182</v>
      </c>
      <c r="H8" s="52">
        <f>SUM(P8:T8)</f>
        <v>27182</v>
      </c>
      <c r="I8" s="53">
        <f>F8-H8</f>
        <v>150255</v>
      </c>
      <c r="J8" s="33" t="s">
        <v>288</v>
      </c>
      <c r="K8" s="29"/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/>
      <c r="V8" s="12"/>
      <c r="W8" s="12"/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0</v>
      </c>
      <c r="H11" s="52">
        <f t="shared" si="1"/>
        <v>0</v>
      </c>
      <c r="I11" s="53">
        <f t="shared" si="2"/>
        <v>10000</v>
      </c>
      <c r="J11" s="33" t="s">
        <v>86</v>
      </c>
      <c r="K11" s="29"/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138394</v>
      </c>
      <c r="H12" s="52">
        <f t="shared" si="1"/>
        <v>408375</v>
      </c>
      <c r="I12" s="53">
        <f t="shared" si="2"/>
        <v>341680</v>
      </c>
      <c r="J12" s="33" t="s">
        <v>86</v>
      </c>
      <c r="K12" s="56" t="s">
        <v>215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/>
      <c r="V12" s="12"/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54129</v>
      </c>
      <c r="H13" s="52">
        <f t="shared" si="1"/>
        <v>369661</v>
      </c>
      <c r="I13" s="53">
        <f t="shared" si="2"/>
        <v>81984</v>
      </c>
      <c r="J13" s="33" t="s">
        <v>102</v>
      </c>
      <c r="K13" s="29"/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/>
      <c r="V13" s="12"/>
      <c r="W13" s="12"/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70716</v>
      </c>
      <c r="H14" s="52">
        <f t="shared" si="1"/>
        <v>137074</v>
      </c>
      <c r="I14" s="53">
        <f t="shared" si="2"/>
        <v>191065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/>
      <c r="V14" s="12"/>
      <c r="W14" s="12"/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8640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170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29869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0</v>
      </c>
      <c r="H20" s="52">
        <f t="shared" si="1"/>
        <v>31771</v>
      </c>
      <c r="I20" s="53">
        <f t="shared" si="2"/>
        <v>5057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/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29350</v>
      </c>
      <c r="H21" s="52">
        <f t="shared" si="1"/>
        <v>51974</v>
      </c>
      <c r="I21" s="53">
        <f t="shared" si="2"/>
        <v>148026</v>
      </c>
      <c r="J21" s="33" t="s">
        <v>45</v>
      </c>
      <c r="K21" s="29"/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/>
      <c r="V21" s="12"/>
      <c r="W21" s="12"/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3180</v>
      </c>
      <c r="H22" s="52">
        <f t="shared" si="1"/>
        <v>59842</v>
      </c>
      <c r="I22" s="53">
        <f t="shared" si="2"/>
        <v>126311</v>
      </c>
      <c r="J22" s="33" t="s">
        <v>86</v>
      </c>
      <c r="K22" s="29"/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/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0</v>
      </c>
      <c r="H23" s="52">
        <f t="shared" si="1"/>
        <v>0</v>
      </c>
      <c r="I23" s="53">
        <f t="shared" si="2"/>
        <v>4000</v>
      </c>
      <c r="J23" s="55" t="s">
        <v>172</v>
      </c>
      <c r="K23" s="29"/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>T24</f>
        <v>0</v>
      </c>
      <c r="H24" s="52">
        <f>SUM(P24:T24)</f>
        <v>0</v>
      </c>
      <c r="I24" s="53">
        <f>F24-H24</f>
        <v>800</v>
      </c>
      <c r="J24" s="55" t="s">
        <v>295</v>
      </c>
      <c r="K24" s="29"/>
      <c r="L24" s="49"/>
      <c r="M24" s="47" t="s">
        <v>294</v>
      </c>
      <c r="N24" s="33"/>
      <c r="O24" s="2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15.5">
      <c r="A25" s="50">
        <v>21</v>
      </c>
      <c r="B25" s="49" t="s">
        <v>227</v>
      </c>
      <c r="C25" s="50" t="s">
        <v>222</v>
      </c>
      <c r="D25" s="3" t="s">
        <v>223</v>
      </c>
      <c r="E25" s="49" t="s">
        <v>224</v>
      </c>
      <c r="F25" s="52">
        <v>21730</v>
      </c>
      <c r="G25" s="52">
        <f t="shared" si="0"/>
        <v>0</v>
      </c>
      <c r="H25" s="52">
        <f t="shared" si="1"/>
        <v>0</v>
      </c>
      <c r="I25" s="53">
        <f>F25-H25</f>
        <v>21730</v>
      </c>
      <c r="J25" s="55" t="s">
        <v>225</v>
      </c>
      <c r="K25" s="29"/>
      <c r="L25" s="49"/>
      <c r="M25" s="47" t="s">
        <v>226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99">
      <c r="A26" s="50">
        <v>22</v>
      </c>
      <c r="B26" s="49" t="s">
        <v>233</v>
      </c>
      <c r="C26" s="50" t="s">
        <v>228</v>
      </c>
      <c r="D26" s="3" t="s">
        <v>229</v>
      </c>
      <c r="E26" s="49" t="s">
        <v>231</v>
      </c>
      <c r="F26" s="52">
        <v>14000</v>
      </c>
      <c r="G26" s="52">
        <f t="shared" si="0"/>
        <v>0</v>
      </c>
      <c r="H26" s="52">
        <f t="shared" si="1"/>
        <v>14000</v>
      </c>
      <c r="I26" s="53">
        <f>F26-H26</f>
        <v>0</v>
      </c>
      <c r="J26" s="55" t="s">
        <v>232</v>
      </c>
      <c r="K26" s="29"/>
      <c r="L26" s="49"/>
      <c r="M26" s="47" t="s">
        <v>81</v>
      </c>
      <c r="N26" s="33"/>
      <c r="O26" s="21"/>
      <c r="P26" s="12"/>
      <c r="Q26" s="12"/>
      <c r="R26" s="12"/>
      <c r="S26" s="12">
        <v>14000</v>
      </c>
      <c r="T26" s="12"/>
      <c r="U26" s="12"/>
      <c r="V26" s="12"/>
      <c r="W26" s="12"/>
      <c r="X26" s="12"/>
      <c r="Y26" s="12"/>
      <c r="Z26" s="12"/>
      <c r="AA26" s="12"/>
    </row>
    <row r="27" spans="1:27" ht="66">
      <c r="A27" s="50">
        <v>23</v>
      </c>
      <c r="B27" s="49" t="s">
        <v>175</v>
      </c>
      <c r="C27" s="50" t="s">
        <v>174</v>
      </c>
      <c r="D27" s="3" t="s">
        <v>177</v>
      </c>
      <c r="E27" s="49" t="s">
        <v>178</v>
      </c>
      <c r="F27" s="52">
        <v>4000</v>
      </c>
      <c r="G27" s="52">
        <f t="shared" si="0"/>
        <v>0</v>
      </c>
      <c r="H27" s="52">
        <f t="shared" si="1"/>
        <v>4000</v>
      </c>
      <c r="I27" s="53">
        <f t="shared" si="2"/>
        <v>0</v>
      </c>
      <c r="J27" s="55" t="s">
        <v>179</v>
      </c>
      <c r="K27" s="29">
        <v>43928</v>
      </c>
      <c r="L27" s="49"/>
      <c r="M27" s="47" t="s">
        <v>81</v>
      </c>
      <c r="N27" s="33"/>
      <c r="O27" s="21"/>
      <c r="P27" s="12"/>
      <c r="Q27" s="12"/>
      <c r="R27" s="12">
        <v>4000</v>
      </c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66">
      <c r="A28" s="50">
        <v>24</v>
      </c>
      <c r="B28" s="57" t="s">
        <v>284</v>
      </c>
      <c r="C28" s="50" t="s">
        <v>279</v>
      </c>
      <c r="D28" s="3" t="s">
        <v>280</v>
      </c>
      <c r="E28" s="49" t="s">
        <v>281</v>
      </c>
      <c r="F28" s="52">
        <v>345878</v>
      </c>
      <c r="G28" s="52">
        <f t="shared" si="0"/>
        <v>345878</v>
      </c>
      <c r="H28" s="52">
        <f t="shared" si="1"/>
        <v>345878</v>
      </c>
      <c r="I28" s="53">
        <f t="shared" si="2"/>
        <v>0</v>
      </c>
      <c r="J28" s="55" t="s">
        <v>282</v>
      </c>
      <c r="K28" s="29">
        <v>43971</v>
      </c>
      <c r="L28" s="49"/>
      <c r="M28" s="47" t="s">
        <v>283</v>
      </c>
      <c r="N28" s="33"/>
      <c r="O28" s="21"/>
      <c r="P28" s="12"/>
      <c r="Q28" s="12"/>
      <c r="R28" s="12"/>
      <c r="S28" s="12"/>
      <c r="T28" s="12">
        <v>345878</v>
      </c>
      <c r="U28" s="12"/>
      <c r="V28" s="12"/>
      <c r="W28" s="12"/>
      <c r="X28" s="12"/>
      <c r="Y28" s="12"/>
      <c r="Z28" s="12"/>
      <c r="AA28" s="12"/>
    </row>
    <row r="29" spans="1:27" ht="101.25" customHeight="1">
      <c r="A29" s="50">
        <v>25</v>
      </c>
      <c r="B29" s="66" t="s">
        <v>275</v>
      </c>
      <c r="C29" s="50" t="s">
        <v>269</v>
      </c>
      <c r="D29" s="3" t="s">
        <v>271</v>
      </c>
      <c r="E29" s="49" t="s">
        <v>273</v>
      </c>
      <c r="F29" s="52">
        <v>93600</v>
      </c>
      <c r="G29" s="52">
        <f t="shared" si="0"/>
        <v>38160</v>
      </c>
      <c r="H29" s="52">
        <f t="shared" si="1"/>
        <v>38160</v>
      </c>
      <c r="I29" s="53">
        <f>F29-H29</f>
        <v>55440</v>
      </c>
      <c r="J29" s="55" t="s">
        <v>102</v>
      </c>
      <c r="K29" s="29"/>
      <c r="L29" s="49"/>
      <c r="M29" s="47" t="s">
        <v>88</v>
      </c>
      <c r="N29" s="33"/>
      <c r="O29" s="21"/>
      <c r="P29" s="12"/>
      <c r="Q29" s="12"/>
      <c r="R29" s="12"/>
      <c r="S29" s="12"/>
      <c r="T29" s="12">
        <v>38160</v>
      </c>
      <c r="U29" s="12"/>
      <c r="V29" s="12"/>
      <c r="W29" s="12"/>
      <c r="X29" s="12"/>
      <c r="Y29" s="12"/>
      <c r="Z29" s="12"/>
      <c r="AA29" s="12"/>
    </row>
    <row r="30" spans="1:27" ht="101.25" customHeight="1">
      <c r="A30" s="50">
        <v>26</v>
      </c>
      <c r="B30" s="67"/>
      <c r="C30" s="50" t="s">
        <v>270</v>
      </c>
      <c r="D30" s="3" t="s">
        <v>121</v>
      </c>
      <c r="E30" s="49" t="s">
        <v>273</v>
      </c>
      <c r="F30" s="52">
        <v>1788</v>
      </c>
      <c r="G30" s="52">
        <f t="shared" si="0"/>
        <v>724</v>
      </c>
      <c r="H30" s="52">
        <f t="shared" si="1"/>
        <v>724</v>
      </c>
      <c r="I30" s="53">
        <f>F30-H30</f>
        <v>1064</v>
      </c>
      <c r="J30" s="55" t="s">
        <v>102</v>
      </c>
      <c r="K30" s="29"/>
      <c r="L30" s="49"/>
      <c r="M30" s="47" t="s">
        <v>88</v>
      </c>
      <c r="N30" s="33"/>
      <c r="O30" s="21"/>
      <c r="P30" s="12"/>
      <c r="Q30" s="12"/>
      <c r="R30" s="12"/>
      <c r="S30" s="12"/>
      <c r="T30" s="12">
        <v>724</v>
      </c>
      <c r="U30" s="12"/>
      <c r="V30" s="12"/>
      <c r="W30" s="12"/>
      <c r="X30" s="12"/>
      <c r="Y30" s="12"/>
      <c r="Z30" s="12"/>
      <c r="AA30" s="12"/>
    </row>
    <row r="31" spans="1:27" ht="99">
      <c r="A31" s="50">
        <v>27</v>
      </c>
      <c r="B31" s="49" t="s">
        <v>202</v>
      </c>
      <c r="C31" s="50" t="s">
        <v>198</v>
      </c>
      <c r="D31" s="3" t="s">
        <v>199</v>
      </c>
      <c r="E31" s="49" t="s">
        <v>200</v>
      </c>
      <c r="F31" s="52">
        <v>40000</v>
      </c>
      <c r="G31" s="52">
        <f t="shared" si="0"/>
        <v>0</v>
      </c>
      <c r="H31" s="52">
        <f t="shared" si="1"/>
        <v>0</v>
      </c>
      <c r="I31" s="53">
        <f t="shared" si="2"/>
        <v>40000</v>
      </c>
      <c r="J31" s="55" t="s">
        <v>45</v>
      </c>
      <c r="K31" s="29"/>
      <c r="L31" s="49"/>
      <c r="M31" s="47" t="s">
        <v>128</v>
      </c>
      <c r="N31" s="33"/>
      <c r="O31" s="2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66">
      <c r="A32" s="50">
        <v>28</v>
      </c>
      <c r="B32" s="49" t="s">
        <v>129</v>
      </c>
      <c r="C32" s="50" t="s">
        <v>198</v>
      </c>
      <c r="D32" s="3" t="s">
        <v>234</v>
      </c>
      <c r="E32" s="49" t="s">
        <v>235</v>
      </c>
      <c r="F32" s="52">
        <v>5000</v>
      </c>
      <c r="G32" s="52">
        <f t="shared" si="0"/>
        <v>0</v>
      </c>
      <c r="H32" s="52">
        <f t="shared" si="1"/>
        <v>0</v>
      </c>
      <c r="I32" s="53">
        <f>F32-H32</f>
        <v>5000</v>
      </c>
      <c r="J32" s="55" t="s">
        <v>236</v>
      </c>
      <c r="K32" s="29"/>
      <c r="L32" s="49"/>
      <c r="M32" s="47" t="s">
        <v>128</v>
      </c>
      <c r="N32" s="33"/>
      <c r="O32" s="2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65">
      <c r="A33" s="50">
        <v>29</v>
      </c>
      <c r="B33" s="49" t="s">
        <v>300</v>
      </c>
      <c r="C33" s="50" t="s">
        <v>297</v>
      </c>
      <c r="D33" s="3" t="s">
        <v>296</v>
      </c>
      <c r="E33" s="49" t="s">
        <v>299</v>
      </c>
      <c r="F33" s="52">
        <v>5000</v>
      </c>
      <c r="G33" s="52">
        <f>T33</f>
        <v>0</v>
      </c>
      <c r="H33" s="52">
        <f>SUM(P33:T33)</f>
        <v>0</v>
      </c>
      <c r="I33" s="53">
        <f>F33-H33</f>
        <v>5000</v>
      </c>
      <c r="J33" s="55" t="s">
        <v>298</v>
      </c>
      <c r="K33" s="29"/>
      <c r="L33" s="49"/>
      <c r="M33" s="47" t="s">
        <v>294</v>
      </c>
      <c r="N33" s="33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82.5">
      <c r="A34" s="50">
        <v>30</v>
      </c>
      <c r="B34" s="49" t="s">
        <v>276</v>
      </c>
      <c r="C34" s="50" t="s">
        <v>211</v>
      </c>
      <c r="D34" s="3" t="s">
        <v>213</v>
      </c>
      <c r="E34" s="49" t="s">
        <v>212</v>
      </c>
      <c r="F34" s="52">
        <v>95000</v>
      </c>
      <c r="G34" s="52">
        <f t="shared" si="0"/>
        <v>0</v>
      </c>
      <c r="H34" s="52">
        <f t="shared" si="1"/>
        <v>95000</v>
      </c>
      <c r="I34" s="53">
        <f t="shared" si="2"/>
        <v>0</v>
      </c>
      <c r="J34" s="55" t="s">
        <v>214</v>
      </c>
      <c r="K34" s="29">
        <v>43941</v>
      </c>
      <c r="L34" s="49"/>
      <c r="M34" s="47" t="s">
        <v>115</v>
      </c>
      <c r="N34" s="33"/>
      <c r="O34" s="21"/>
      <c r="P34" s="12"/>
      <c r="Q34" s="12"/>
      <c r="R34" s="12"/>
      <c r="S34" s="12">
        <v>95000</v>
      </c>
      <c r="T34" s="12"/>
      <c r="U34" s="12"/>
      <c r="V34" s="12"/>
      <c r="W34" s="12"/>
      <c r="X34" s="12"/>
      <c r="Y34" s="12"/>
      <c r="Z34" s="12"/>
      <c r="AA34" s="12"/>
    </row>
    <row r="35" spans="1:34" ht="49.5">
      <c r="A35" s="50">
        <v>31</v>
      </c>
      <c r="B35" s="49" t="s">
        <v>307</v>
      </c>
      <c r="C35" s="50" t="s">
        <v>301</v>
      </c>
      <c r="D35" s="3" t="s">
        <v>302</v>
      </c>
      <c r="E35" s="49" t="s">
        <v>303</v>
      </c>
      <c r="F35" s="52">
        <f>SUM(AB35:AH35)</f>
        <v>30000</v>
      </c>
      <c r="G35" s="52">
        <f>T35</f>
        <v>0</v>
      </c>
      <c r="H35" s="52">
        <f>SUM(P35:T35)</f>
        <v>0</v>
      </c>
      <c r="I35" s="53">
        <f>F35-H35</f>
        <v>30000</v>
      </c>
      <c r="J35" s="14"/>
      <c r="K35" s="29"/>
      <c r="L35" s="49"/>
      <c r="M35" s="47" t="s">
        <v>148</v>
      </c>
      <c r="N35" s="33"/>
      <c r="O35" s="2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H35" s="46">
        <v>30000</v>
      </c>
    </row>
    <row r="36" spans="1:39" ht="49.5">
      <c r="A36" s="50">
        <v>32</v>
      </c>
      <c r="B36" s="49" t="s">
        <v>143</v>
      </c>
      <c r="C36" s="50" t="s">
        <v>144</v>
      </c>
      <c r="D36" s="3" t="s">
        <v>145</v>
      </c>
      <c r="E36" s="49" t="s">
        <v>303</v>
      </c>
      <c r="F36" s="52">
        <f>SUM(AB36:AH36)</f>
        <v>1840907</v>
      </c>
      <c r="G36" s="52">
        <f>T36</f>
        <v>253106</v>
      </c>
      <c r="H36" s="52">
        <f>SUM(P36:T36)</f>
        <v>1556915</v>
      </c>
      <c r="I36" s="53">
        <f>F36-H36</f>
        <v>283992</v>
      </c>
      <c r="J36" s="14">
        <v>10912</v>
      </c>
      <c r="K36" s="29"/>
      <c r="L36" s="49" t="s">
        <v>147</v>
      </c>
      <c r="M36" s="47" t="s">
        <v>148</v>
      </c>
      <c r="N36" s="10"/>
      <c r="O36" s="21"/>
      <c r="P36" s="12">
        <v>544491</v>
      </c>
      <c r="Q36" s="12">
        <v>253106</v>
      </c>
      <c r="R36" s="12">
        <v>253106</v>
      </c>
      <c r="S36" s="12">
        <v>253106</v>
      </c>
      <c r="T36" s="12">
        <v>253106</v>
      </c>
      <c r="U36" s="12"/>
      <c r="V36" s="12"/>
      <c r="W36" s="12"/>
      <c r="X36" s="12"/>
      <c r="Y36" s="12"/>
      <c r="Z36" s="12"/>
      <c r="AA36" s="12"/>
      <c r="AB36" s="46">
        <v>296328</v>
      </c>
      <c r="AC36" s="46">
        <v>258049</v>
      </c>
      <c r="AD36" s="46">
        <v>253106</v>
      </c>
      <c r="AE36" s="46">
        <v>253106</v>
      </c>
      <c r="AF36" s="46">
        <v>253106</v>
      </c>
      <c r="AG36" s="46">
        <v>253106</v>
      </c>
      <c r="AH36" s="46">
        <v>274106</v>
      </c>
      <c r="AI36" s="46"/>
      <c r="AJ36" s="46"/>
      <c r="AK36" s="46"/>
      <c r="AL36" s="46"/>
      <c r="AM36" s="46"/>
    </row>
    <row r="37" spans="1:39" ht="49.5">
      <c r="A37" s="50">
        <v>33</v>
      </c>
      <c r="B37" s="49" t="s">
        <v>306</v>
      </c>
      <c r="C37" s="50" t="s">
        <v>304</v>
      </c>
      <c r="D37" s="3" t="s">
        <v>305</v>
      </c>
      <c r="E37" s="49" t="s">
        <v>303</v>
      </c>
      <c r="F37" s="52">
        <f>SUM(AB37:AH37)</f>
        <v>96213</v>
      </c>
      <c r="G37" s="52">
        <f>T37</f>
        <v>0</v>
      </c>
      <c r="H37" s="52">
        <f>SUM(P37:T37)</f>
        <v>0</v>
      </c>
      <c r="I37" s="53">
        <f>F37-H37</f>
        <v>96213</v>
      </c>
      <c r="J37" s="14"/>
      <c r="K37" s="29"/>
      <c r="L37" s="49"/>
      <c r="M37" s="47" t="s">
        <v>148</v>
      </c>
      <c r="N37" s="10"/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46"/>
      <c r="AC37" s="46"/>
      <c r="AD37" s="46"/>
      <c r="AE37" s="46"/>
      <c r="AF37" s="46"/>
      <c r="AG37" s="46"/>
      <c r="AH37" s="46">
        <v>96213</v>
      </c>
      <c r="AI37" s="46"/>
      <c r="AJ37" s="46"/>
      <c r="AK37" s="46"/>
      <c r="AL37" s="46"/>
      <c r="AM37" s="46"/>
    </row>
    <row r="38" spans="1:39" ht="49.5">
      <c r="A38" s="50">
        <v>34</v>
      </c>
      <c r="B38" s="49" t="s">
        <v>149</v>
      </c>
      <c r="C38" s="50" t="s">
        <v>58</v>
      </c>
      <c r="D38" s="3" t="s">
        <v>59</v>
      </c>
      <c r="E38" s="49" t="s">
        <v>303</v>
      </c>
      <c r="F38" s="52">
        <f>SUM(AB38:AH38)</f>
        <v>165000</v>
      </c>
      <c r="G38" s="52">
        <f>T38</f>
        <v>25800</v>
      </c>
      <c r="H38" s="52">
        <f>SUM(P38:T38)</f>
        <v>165000</v>
      </c>
      <c r="I38" s="53">
        <f>F38-H38</f>
        <v>0</v>
      </c>
      <c r="J38" s="14"/>
      <c r="K38" s="29"/>
      <c r="L38" s="49"/>
      <c r="M38" s="47" t="s">
        <v>148</v>
      </c>
      <c r="N38" s="10"/>
      <c r="O38" s="21"/>
      <c r="P38" s="12"/>
      <c r="Q38" s="12"/>
      <c r="R38" s="12"/>
      <c r="S38" s="12">
        <v>139200</v>
      </c>
      <c r="T38" s="12">
        <v>25800</v>
      </c>
      <c r="U38" s="12"/>
      <c r="V38" s="12"/>
      <c r="W38" s="12"/>
      <c r="X38" s="12"/>
      <c r="Y38" s="12"/>
      <c r="Z38" s="12"/>
      <c r="AA38" s="12"/>
      <c r="AB38" s="46"/>
      <c r="AC38" s="46">
        <v>139200</v>
      </c>
      <c r="AD38" s="46"/>
      <c r="AE38" s="46"/>
      <c r="AF38" s="46"/>
      <c r="AG38" s="46"/>
      <c r="AH38" s="46">
        <v>25800</v>
      </c>
      <c r="AI38" s="46"/>
      <c r="AJ38" s="46"/>
      <c r="AK38" s="46"/>
      <c r="AL38" s="46"/>
      <c r="AM38" s="46"/>
    </row>
    <row r="39" spans="1:39" ht="99">
      <c r="A39" s="50">
        <v>35</v>
      </c>
      <c r="B39" s="49" t="s">
        <v>186</v>
      </c>
      <c r="C39" s="50" t="s">
        <v>182</v>
      </c>
      <c r="D39" s="3" t="s">
        <v>183</v>
      </c>
      <c r="E39" s="49" t="s">
        <v>184</v>
      </c>
      <c r="F39" s="52">
        <v>2560</v>
      </c>
      <c r="G39" s="52">
        <f t="shared" si="0"/>
        <v>0</v>
      </c>
      <c r="H39" s="52">
        <f t="shared" si="1"/>
        <v>2560</v>
      </c>
      <c r="I39" s="53">
        <f t="shared" si="2"/>
        <v>0</v>
      </c>
      <c r="J39" s="14">
        <v>10812</v>
      </c>
      <c r="K39" s="29"/>
      <c r="L39" s="49"/>
      <c r="M39" s="47" t="s">
        <v>185</v>
      </c>
      <c r="N39" s="10"/>
      <c r="O39" s="21"/>
      <c r="P39" s="12"/>
      <c r="Q39" s="12"/>
      <c r="R39" s="12">
        <v>2560</v>
      </c>
      <c r="S39" s="12"/>
      <c r="T39" s="12"/>
      <c r="U39" s="12"/>
      <c r="V39" s="12"/>
      <c r="W39" s="12"/>
      <c r="X39" s="12"/>
      <c r="Y39" s="12"/>
      <c r="Z39" s="12"/>
      <c r="AA39" s="12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</row>
    <row r="40" spans="1:39" ht="99">
      <c r="A40" s="50">
        <v>36</v>
      </c>
      <c r="B40" s="49" t="s">
        <v>278</v>
      </c>
      <c r="C40" s="50" t="s">
        <v>240</v>
      </c>
      <c r="D40" s="3" t="s">
        <v>241</v>
      </c>
      <c r="E40" s="49" t="s">
        <v>243</v>
      </c>
      <c r="F40" s="52">
        <v>29526</v>
      </c>
      <c r="G40" s="52">
        <f t="shared" si="0"/>
        <v>0</v>
      </c>
      <c r="H40" s="52">
        <f t="shared" si="1"/>
        <v>29526</v>
      </c>
      <c r="I40" s="53">
        <f aca="true" t="shared" si="3" ref="I40:I45">F40-H40</f>
        <v>0</v>
      </c>
      <c r="J40" s="14"/>
      <c r="K40" s="29"/>
      <c r="L40" s="49"/>
      <c r="M40" s="47" t="s">
        <v>185</v>
      </c>
      <c r="N40" s="10"/>
      <c r="O40" s="21"/>
      <c r="P40" s="12"/>
      <c r="Q40" s="12"/>
      <c r="R40" s="12"/>
      <c r="S40" s="12">
        <v>29526</v>
      </c>
      <c r="T40" s="12"/>
      <c r="U40" s="12"/>
      <c r="V40" s="12"/>
      <c r="W40" s="12"/>
      <c r="X40" s="12"/>
      <c r="Y40" s="12"/>
      <c r="Z40" s="12"/>
      <c r="AA40" s="12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</row>
    <row r="41" spans="1:39" ht="82.5">
      <c r="A41" s="50">
        <v>37</v>
      </c>
      <c r="B41" s="49" t="s">
        <v>277</v>
      </c>
      <c r="C41" s="50" t="s">
        <v>240</v>
      </c>
      <c r="D41" s="3" t="s">
        <v>244</v>
      </c>
      <c r="E41" s="49" t="s">
        <v>246</v>
      </c>
      <c r="F41" s="52">
        <v>91444</v>
      </c>
      <c r="G41" s="52">
        <f t="shared" si="0"/>
        <v>0</v>
      </c>
      <c r="H41" s="52">
        <f t="shared" si="1"/>
        <v>91444</v>
      </c>
      <c r="I41" s="53">
        <f t="shared" si="3"/>
        <v>0</v>
      </c>
      <c r="J41" s="14" t="s">
        <v>245</v>
      </c>
      <c r="K41" s="29"/>
      <c r="L41" s="49"/>
      <c r="M41" s="47" t="s">
        <v>185</v>
      </c>
      <c r="N41" s="10"/>
      <c r="O41" s="21"/>
      <c r="P41" s="12"/>
      <c r="Q41" s="12"/>
      <c r="R41" s="12"/>
      <c r="S41" s="12">
        <v>91444</v>
      </c>
      <c r="T41" s="12"/>
      <c r="U41" s="12"/>
      <c r="V41" s="12"/>
      <c r="W41" s="12"/>
      <c r="X41" s="12"/>
      <c r="Y41" s="12"/>
      <c r="Z41" s="12"/>
      <c r="AA41" s="12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ht="115.5">
      <c r="A42" s="50">
        <v>38</v>
      </c>
      <c r="B42" s="49" t="s">
        <v>312</v>
      </c>
      <c r="C42" s="50" t="s">
        <v>308</v>
      </c>
      <c r="D42" s="3" t="s">
        <v>309</v>
      </c>
      <c r="E42" s="49" t="s">
        <v>310</v>
      </c>
      <c r="F42" s="52">
        <v>11550</v>
      </c>
      <c r="G42" s="52">
        <f>T42</f>
        <v>11550</v>
      </c>
      <c r="H42" s="52">
        <f>SUM(P42:T42)</f>
        <v>11550</v>
      </c>
      <c r="I42" s="53">
        <f t="shared" si="3"/>
        <v>0</v>
      </c>
      <c r="J42" s="14" t="s">
        <v>311</v>
      </c>
      <c r="K42" s="29"/>
      <c r="L42" s="49"/>
      <c r="M42" s="47" t="s">
        <v>185</v>
      </c>
      <c r="N42" s="10"/>
      <c r="O42" s="21"/>
      <c r="P42" s="12"/>
      <c r="Q42" s="12"/>
      <c r="R42" s="12"/>
      <c r="S42" s="12"/>
      <c r="T42" s="12">
        <v>11550</v>
      </c>
      <c r="U42" s="12"/>
      <c r="V42" s="12"/>
      <c r="W42" s="12"/>
      <c r="X42" s="12"/>
      <c r="Y42" s="12"/>
      <c r="Z42" s="12"/>
      <c r="AA42" s="12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ht="82.5">
      <c r="A43" s="50">
        <v>39</v>
      </c>
      <c r="B43" s="49" t="s">
        <v>277</v>
      </c>
      <c r="C43" s="50" t="s">
        <v>247</v>
      </c>
      <c r="D43" s="3" t="s">
        <v>248</v>
      </c>
      <c r="E43" s="49" t="s">
        <v>246</v>
      </c>
      <c r="F43" s="52">
        <v>17318</v>
      </c>
      <c r="G43" s="52">
        <f t="shared" si="0"/>
        <v>0</v>
      </c>
      <c r="H43" s="52">
        <f t="shared" si="1"/>
        <v>17318</v>
      </c>
      <c r="I43" s="53">
        <f t="shared" si="3"/>
        <v>0</v>
      </c>
      <c r="J43" s="55" t="s">
        <v>249</v>
      </c>
      <c r="K43" s="29"/>
      <c r="L43" s="49"/>
      <c r="M43" s="47" t="s">
        <v>185</v>
      </c>
      <c r="N43" s="10"/>
      <c r="O43" s="21"/>
      <c r="P43" s="12"/>
      <c r="Q43" s="12"/>
      <c r="R43" s="12"/>
      <c r="S43" s="12">
        <v>17318</v>
      </c>
      <c r="T43" s="12"/>
      <c r="U43" s="12"/>
      <c r="V43" s="12"/>
      <c r="W43" s="12"/>
      <c r="X43" s="12"/>
      <c r="Y43" s="12"/>
      <c r="Z43" s="12"/>
      <c r="AA43" s="12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66">
      <c r="A44" s="50">
        <v>40</v>
      </c>
      <c r="B44" s="49" t="s">
        <v>317</v>
      </c>
      <c r="C44" s="50" t="s">
        <v>313</v>
      </c>
      <c r="D44" s="3" t="s">
        <v>314</v>
      </c>
      <c r="E44" s="49" t="s">
        <v>316</v>
      </c>
      <c r="F44" s="52">
        <v>750</v>
      </c>
      <c r="G44" s="52">
        <f>T44</f>
        <v>750</v>
      </c>
      <c r="H44" s="52">
        <f>SUM(P44:T44)</f>
        <v>750</v>
      </c>
      <c r="I44" s="53">
        <f t="shared" si="3"/>
        <v>0</v>
      </c>
      <c r="J44" s="55"/>
      <c r="K44" s="29"/>
      <c r="L44" s="49"/>
      <c r="M44" s="47" t="s">
        <v>315</v>
      </c>
      <c r="N44" s="10"/>
      <c r="O44" s="21"/>
      <c r="P44" s="12"/>
      <c r="Q44" s="12"/>
      <c r="R44" s="12"/>
      <c r="S44" s="12"/>
      <c r="T44" s="12">
        <v>750</v>
      </c>
      <c r="U44" s="12"/>
      <c r="V44" s="12"/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132">
      <c r="A45" s="50">
        <v>41</v>
      </c>
      <c r="B45" s="49" t="s">
        <v>255</v>
      </c>
      <c r="C45" s="50" t="s">
        <v>250</v>
      </c>
      <c r="D45" s="3" t="s">
        <v>251</v>
      </c>
      <c r="E45" s="49" t="s">
        <v>252</v>
      </c>
      <c r="F45" s="52">
        <v>6000</v>
      </c>
      <c r="G45" s="52">
        <f t="shared" si="0"/>
        <v>6000</v>
      </c>
      <c r="H45" s="52">
        <f t="shared" si="1"/>
        <v>6000</v>
      </c>
      <c r="I45" s="53">
        <f t="shared" si="3"/>
        <v>0</v>
      </c>
      <c r="J45" s="55" t="s">
        <v>254</v>
      </c>
      <c r="K45" s="29"/>
      <c r="L45" s="49"/>
      <c r="M45" s="47" t="s">
        <v>253</v>
      </c>
      <c r="N45" s="10"/>
      <c r="O45" s="21"/>
      <c r="P45" s="12"/>
      <c r="Q45" s="12"/>
      <c r="R45" s="12"/>
      <c r="S45" s="12"/>
      <c r="T45" s="12">
        <v>6000</v>
      </c>
      <c r="U45" s="12"/>
      <c r="V45" s="12"/>
      <c r="W45" s="12"/>
      <c r="X45" s="12"/>
      <c r="Y45" s="12"/>
      <c r="Z45" s="12"/>
      <c r="AA45" s="1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27" ht="115.5">
      <c r="A46" s="50">
        <v>42</v>
      </c>
      <c r="B46" s="1" t="s">
        <v>318</v>
      </c>
      <c r="C46" s="26" t="s">
        <v>152</v>
      </c>
      <c r="D46" s="1" t="s">
        <v>42</v>
      </c>
      <c r="E46" s="1" t="s">
        <v>41</v>
      </c>
      <c r="F46" s="52">
        <v>43387</v>
      </c>
      <c r="G46" s="52">
        <f t="shared" si="0"/>
        <v>25587</v>
      </c>
      <c r="H46" s="52">
        <f t="shared" si="1"/>
        <v>39309</v>
      </c>
      <c r="I46" s="53">
        <f t="shared" si="2"/>
        <v>4078</v>
      </c>
      <c r="J46" s="33" t="s">
        <v>153</v>
      </c>
      <c r="K46" s="29"/>
      <c r="L46" s="49" t="s">
        <v>154</v>
      </c>
      <c r="M46" s="47" t="s">
        <v>155</v>
      </c>
      <c r="N46" s="29"/>
      <c r="O46" s="21"/>
      <c r="P46" s="12">
        <v>2446</v>
      </c>
      <c r="Q46" s="12"/>
      <c r="R46" s="12"/>
      <c r="S46" s="12">
        <v>11276</v>
      </c>
      <c r="T46" s="12">
        <v>25587</v>
      </c>
      <c r="U46" s="12"/>
      <c r="V46" s="12"/>
      <c r="W46" s="12"/>
      <c r="X46" s="12"/>
      <c r="Y46" s="12"/>
      <c r="Z46" s="12"/>
      <c r="AA46" s="12"/>
    </row>
    <row r="47" spans="1:27" s="41" customFormat="1" ht="49.5">
      <c r="A47" s="50">
        <v>43</v>
      </c>
      <c r="B47" s="51"/>
      <c r="C47" s="24" t="s">
        <v>156</v>
      </c>
      <c r="D47" s="25" t="s">
        <v>157</v>
      </c>
      <c r="E47" s="23" t="s">
        <v>158</v>
      </c>
      <c r="F47" s="54">
        <v>330386</v>
      </c>
      <c r="G47" s="52">
        <f t="shared" si="0"/>
        <v>34463</v>
      </c>
      <c r="H47" s="52">
        <f t="shared" si="1"/>
        <v>330386</v>
      </c>
      <c r="I47" s="53">
        <f t="shared" si="2"/>
        <v>0</v>
      </c>
      <c r="J47" s="33"/>
      <c r="K47" s="30"/>
      <c r="L47" s="49" t="s">
        <v>159</v>
      </c>
      <c r="M47" s="40" t="s">
        <v>160</v>
      </c>
      <c r="N47" s="26"/>
      <c r="O47" s="27"/>
      <c r="P47" s="28">
        <v>128870</v>
      </c>
      <c r="Q47" s="28">
        <v>62059</v>
      </c>
      <c r="R47" s="28">
        <v>62094</v>
      </c>
      <c r="S47" s="28">
        <v>42900</v>
      </c>
      <c r="T47" s="28">
        <v>34463</v>
      </c>
      <c r="U47" s="28"/>
      <c r="V47" s="28"/>
      <c r="W47" s="28"/>
      <c r="X47" s="28"/>
      <c r="Y47" s="28"/>
      <c r="Z47" s="28"/>
      <c r="AA47" s="28"/>
    </row>
    <row r="48" spans="1:27" s="41" customFormat="1" ht="66">
      <c r="A48" s="50">
        <v>44</v>
      </c>
      <c r="B48" s="51" t="s">
        <v>207</v>
      </c>
      <c r="C48" s="24" t="s">
        <v>204</v>
      </c>
      <c r="D48" s="25" t="s">
        <v>205</v>
      </c>
      <c r="E48" s="23" t="s">
        <v>206</v>
      </c>
      <c r="F48" s="54">
        <v>800000</v>
      </c>
      <c r="G48" s="52">
        <f t="shared" si="0"/>
        <v>0</v>
      </c>
      <c r="H48" s="52">
        <f t="shared" si="1"/>
        <v>800000</v>
      </c>
      <c r="I48" s="53">
        <f t="shared" si="2"/>
        <v>0</v>
      </c>
      <c r="J48" s="33"/>
      <c r="K48" s="30">
        <v>43927</v>
      </c>
      <c r="L48" s="49"/>
      <c r="M48" s="40" t="s">
        <v>115</v>
      </c>
      <c r="N48" s="26"/>
      <c r="O48" s="27"/>
      <c r="P48" s="28"/>
      <c r="Q48" s="28"/>
      <c r="R48" s="28"/>
      <c r="S48" s="28">
        <v>800000</v>
      </c>
      <c r="T48" s="28"/>
      <c r="U48" s="28"/>
      <c r="V48" s="28"/>
      <c r="W48" s="28"/>
      <c r="X48" s="28"/>
      <c r="Y48" s="28"/>
      <c r="Z48" s="28"/>
      <c r="AA48" s="28"/>
    </row>
    <row r="49" spans="1:27" s="41" customFormat="1" ht="99">
      <c r="A49" s="50">
        <v>45</v>
      </c>
      <c r="B49" s="51" t="s">
        <v>321</v>
      </c>
      <c r="C49" s="24" t="s">
        <v>319</v>
      </c>
      <c r="D49" s="25" t="s">
        <v>320</v>
      </c>
      <c r="E49" s="23" t="s">
        <v>322</v>
      </c>
      <c r="F49" s="54">
        <v>35400</v>
      </c>
      <c r="G49" s="52">
        <f>T49</f>
        <v>0</v>
      </c>
      <c r="H49" s="52">
        <f>SUM(P49:T49)</f>
        <v>0</v>
      </c>
      <c r="I49" s="53">
        <f>F49-H49</f>
        <v>35400</v>
      </c>
      <c r="J49" s="33" t="s">
        <v>298</v>
      </c>
      <c r="K49" s="30"/>
      <c r="L49" s="49"/>
      <c r="M49" s="40" t="s">
        <v>323</v>
      </c>
      <c r="N49" s="26"/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s="41" customFormat="1" ht="181.5">
      <c r="A50" s="50">
        <v>46</v>
      </c>
      <c r="B50" s="51" t="s">
        <v>267</v>
      </c>
      <c r="C50" s="24" t="s">
        <v>256</v>
      </c>
      <c r="D50" s="25" t="s">
        <v>257</v>
      </c>
      <c r="E50" s="23" t="s">
        <v>258</v>
      </c>
      <c r="F50" s="54">
        <v>945274</v>
      </c>
      <c r="G50" s="52">
        <f t="shared" si="0"/>
        <v>117949</v>
      </c>
      <c r="H50" s="52">
        <f t="shared" si="1"/>
        <v>763395</v>
      </c>
      <c r="I50" s="53">
        <f>F50-H50</f>
        <v>181879</v>
      </c>
      <c r="J50" s="33"/>
      <c r="K50" s="30"/>
      <c r="L50" s="49"/>
      <c r="M50" s="40" t="s">
        <v>155</v>
      </c>
      <c r="N50" s="26"/>
      <c r="O50" s="27"/>
      <c r="P50" s="28"/>
      <c r="Q50" s="28"/>
      <c r="R50" s="28"/>
      <c r="S50" s="28">
        <v>645446</v>
      </c>
      <c r="T50" s="28">
        <v>117949</v>
      </c>
      <c r="U50" s="28"/>
      <c r="V50" s="28"/>
      <c r="W50" s="28"/>
      <c r="X50" s="28"/>
      <c r="Y50" s="28"/>
      <c r="Z50" s="28"/>
      <c r="AA50" s="28"/>
    </row>
    <row r="51" spans="1:27" s="41" customFormat="1" ht="99">
      <c r="A51" s="50">
        <v>47</v>
      </c>
      <c r="B51" s="51" t="s">
        <v>329</v>
      </c>
      <c r="C51" s="24" t="s">
        <v>324</v>
      </c>
      <c r="D51" s="25" t="s">
        <v>325</v>
      </c>
      <c r="E51" s="23" t="s">
        <v>326</v>
      </c>
      <c r="F51" s="54">
        <v>37080</v>
      </c>
      <c r="G51" s="52">
        <f>T51</f>
        <v>0</v>
      </c>
      <c r="H51" s="52">
        <f>SUM(P51:T51)</f>
        <v>0</v>
      </c>
      <c r="I51" s="53">
        <f>F51-H51</f>
        <v>37080</v>
      </c>
      <c r="J51" s="33" t="s">
        <v>328</v>
      </c>
      <c r="K51" s="30"/>
      <c r="L51" s="49"/>
      <c r="M51" s="40" t="s">
        <v>327</v>
      </c>
      <c r="N51" s="26"/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s="41" customFormat="1" ht="66">
      <c r="A52" s="50">
        <v>48</v>
      </c>
      <c r="B52" s="51" t="s">
        <v>266</v>
      </c>
      <c r="C52" s="24" t="s">
        <v>261</v>
      </c>
      <c r="D52" s="25" t="s">
        <v>262</v>
      </c>
      <c r="E52" s="23" t="s">
        <v>263</v>
      </c>
      <c r="F52" s="54">
        <v>22828</v>
      </c>
      <c r="G52" s="52">
        <f t="shared" si="0"/>
        <v>0</v>
      </c>
      <c r="H52" s="52">
        <f t="shared" si="1"/>
        <v>0</v>
      </c>
      <c r="I52" s="53">
        <f>F52-H52</f>
        <v>22828</v>
      </c>
      <c r="J52" s="33" t="s">
        <v>265</v>
      </c>
      <c r="K52" s="30"/>
      <c r="L52" s="49"/>
      <c r="M52" s="40" t="s">
        <v>264</v>
      </c>
      <c r="N52" s="26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s="41" customFormat="1" ht="66">
      <c r="A53" s="50">
        <v>49</v>
      </c>
      <c r="B53" s="51" t="s">
        <v>332</v>
      </c>
      <c r="C53" s="24" t="s">
        <v>331</v>
      </c>
      <c r="D53" s="25" t="s">
        <v>330</v>
      </c>
      <c r="E53" s="23" t="s">
        <v>333</v>
      </c>
      <c r="F53" s="54">
        <v>17610</v>
      </c>
      <c r="G53" s="52">
        <f>T53</f>
        <v>0</v>
      </c>
      <c r="H53" s="52">
        <f>SUM(P53:T53)</f>
        <v>0</v>
      </c>
      <c r="I53" s="53">
        <f>F53-H53</f>
        <v>17610</v>
      </c>
      <c r="J53" s="33" t="s">
        <v>334</v>
      </c>
      <c r="K53" s="30"/>
      <c r="L53" s="49"/>
      <c r="M53" s="40" t="s">
        <v>264</v>
      </c>
      <c r="N53" s="26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s="41" customFormat="1" ht="66">
      <c r="A54" s="50">
        <v>50</v>
      </c>
      <c r="B54" s="51" t="s">
        <v>192</v>
      </c>
      <c r="C54" s="24" t="s">
        <v>187</v>
      </c>
      <c r="D54" s="25" t="s">
        <v>188</v>
      </c>
      <c r="E54" s="23" t="s">
        <v>189</v>
      </c>
      <c r="F54" s="54">
        <v>32720</v>
      </c>
      <c r="G54" s="52">
        <f t="shared" si="0"/>
        <v>0</v>
      </c>
      <c r="H54" s="52">
        <f t="shared" si="1"/>
        <v>5000</v>
      </c>
      <c r="I54" s="53">
        <f t="shared" si="2"/>
        <v>27720</v>
      </c>
      <c r="J54" s="33" t="s">
        <v>191</v>
      </c>
      <c r="K54" s="30"/>
      <c r="L54" s="49"/>
      <c r="M54" s="40" t="s">
        <v>190</v>
      </c>
      <c r="N54" s="26"/>
      <c r="O54" s="27"/>
      <c r="P54" s="28"/>
      <c r="Q54" s="28">
        <v>3500</v>
      </c>
      <c r="R54" s="28">
        <v>1500</v>
      </c>
      <c r="S54" s="28"/>
      <c r="T54" s="28"/>
      <c r="U54" s="28"/>
      <c r="V54" s="28"/>
      <c r="W54" s="28"/>
      <c r="X54" s="28"/>
      <c r="Y54" s="28"/>
      <c r="Z54" s="28"/>
      <c r="AA54" s="28"/>
    </row>
    <row r="55" spans="1:27" s="41" customFormat="1" ht="148.5">
      <c r="A55" s="50">
        <v>51</v>
      </c>
      <c r="B55" s="51" t="s">
        <v>345</v>
      </c>
      <c r="C55" s="24" t="s">
        <v>335</v>
      </c>
      <c r="D55" s="25" t="s">
        <v>336</v>
      </c>
      <c r="E55" s="23" t="s">
        <v>337</v>
      </c>
      <c r="F55" s="54">
        <v>47042</v>
      </c>
      <c r="G55" s="52">
        <f>T55</f>
        <v>7127</v>
      </c>
      <c r="H55" s="52">
        <f>SUM(P55:T55)</f>
        <v>7127</v>
      </c>
      <c r="I55" s="53">
        <f>F55-H55</f>
        <v>39915</v>
      </c>
      <c r="J55" s="33" t="s">
        <v>334</v>
      </c>
      <c r="K55" s="30"/>
      <c r="L55" s="49"/>
      <c r="M55" s="40" t="s">
        <v>338</v>
      </c>
      <c r="N55" s="26"/>
      <c r="O55" s="27"/>
      <c r="P55" s="28"/>
      <c r="Q55" s="28"/>
      <c r="R55" s="28"/>
      <c r="S55" s="28"/>
      <c r="T55" s="28">
        <v>7127</v>
      </c>
      <c r="U55" s="28"/>
      <c r="V55" s="28"/>
      <c r="W55" s="28"/>
      <c r="X55" s="28"/>
      <c r="Y55" s="28"/>
      <c r="Z55" s="28"/>
      <c r="AA55" s="28"/>
    </row>
    <row r="56" spans="1:27" s="41" customFormat="1" ht="132">
      <c r="A56" s="50">
        <v>52</v>
      </c>
      <c r="B56" s="51" t="s">
        <v>344</v>
      </c>
      <c r="C56" s="24" t="s">
        <v>339</v>
      </c>
      <c r="D56" s="25" t="s">
        <v>340</v>
      </c>
      <c r="E56" s="23" t="s">
        <v>341</v>
      </c>
      <c r="F56" s="54">
        <v>674960</v>
      </c>
      <c r="G56" s="52">
        <f>T56</f>
        <v>67437</v>
      </c>
      <c r="H56" s="52">
        <f>SUM(P56:T56)</f>
        <v>67437</v>
      </c>
      <c r="I56" s="53">
        <f>F56-H56</f>
        <v>607523</v>
      </c>
      <c r="J56" s="33" t="s">
        <v>45</v>
      </c>
      <c r="K56" s="30"/>
      <c r="L56" s="49"/>
      <c r="M56" s="40" t="s">
        <v>342</v>
      </c>
      <c r="N56" s="26"/>
      <c r="O56" s="27"/>
      <c r="P56" s="28"/>
      <c r="Q56" s="28"/>
      <c r="R56" s="28"/>
      <c r="S56" s="28"/>
      <c r="T56" s="28">
        <v>67437</v>
      </c>
      <c r="U56" s="28"/>
      <c r="V56" s="28"/>
      <c r="W56" s="28"/>
      <c r="X56" s="28"/>
      <c r="Y56" s="28"/>
      <c r="Z56" s="28"/>
      <c r="AA56" s="28"/>
    </row>
    <row r="57" spans="1:27" s="38" customFormat="1" ht="24.75" customHeight="1">
      <c r="A57" s="15"/>
      <c r="B57" s="16" t="s">
        <v>1</v>
      </c>
      <c r="C57" s="17"/>
      <c r="D57" s="18"/>
      <c r="E57" s="18"/>
      <c r="F57" s="19">
        <f>SUM(F5:F56)</f>
        <v>10609413</v>
      </c>
      <c r="G57" s="19">
        <f>SUM(G5:G56)</f>
        <v>1303741</v>
      </c>
      <c r="H57" s="19">
        <f>SUM(H5:H56)</f>
        <v>7963600</v>
      </c>
      <c r="I57" s="19">
        <f>SUM(I5:I56)</f>
        <v>2645813</v>
      </c>
      <c r="J57" s="20"/>
      <c r="K57" s="31"/>
      <c r="L57" s="42"/>
      <c r="M57" s="48"/>
      <c r="N57" s="34"/>
      <c r="O57" s="22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10" ht="6" customHeight="1">
      <c r="A58" s="4"/>
      <c r="B58" s="5"/>
      <c r="C58" s="6"/>
      <c r="D58" s="43"/>
      <c r="E58" s="5"/>
      <c r="F58" s="5"/>
      <c r="G58" s="5"/>
      <c r="H58" s="5"/>
      <c r="I58" s="5"/>
      <c r="J58" s="6"/>
    </row>
    <row r="59" spans="1:7" ht="16.5" hidden="1">
      <c r="A59" s="68" t="s">
        <v>161</v>
      </c>
      <c r="B59" s="68"/>
      <c r="C59" s="68"/>
      <c r="D59" s="68"/>
      <c r="E59" s="68"/>
      <c r="F59" s="68"/>
      <c r="G59" s="68"/>
    </row>
    <row r="60" spans="1:7" ht="16.5" hidden="1">
      <c r="A60" s="69" t="s">
        <v>162</v>
      </c>
      <c r="B60" s="69"/>
      <c r="C60" s="69"/>
      <c r="D60" s="69"/>
      <c r="E60" s="69"/>
      <c r="F60" s="69"/>
      <c r="G60" s="69"/>
    </row>
    <row r="61" spans="1:7" ht="16.5" hidden="1">
      <c r="A61" s="70" t="s">
        <v>163</v>
      </c>
      <c r="B61" s="70"/>
      <c r="C61" s="70"/>
      <c r="D61" s="70"/>
      <c r="E61" s="70"/>
      <c r="F61" s="70"/>
      <c r="G61" s="70"/>
    </row>
    <row r="62" spans="1:27" s="7" customFormat="1" ht="16.5" hidden="1">
      <c r="A62" s="70" t="s">
        <v>164</v>
      </c>
      <c r="B62" s="70"/>
      <c r="C62" s="70"/>
      <c r="D62" s="70"/>
      <c r="E62" s="70"/>
      <c r="F62" s="70"/>
      <c r="G62" s="70"/>
      <c r="J62" s="9"/>
      <c r="K62" s="32"/>
      <c r="L62" s="39"/>
      <c r="M62" s="44"/>
      <c r="N62" s="44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s="7" customFormat="1" ht="19.5">
      <c r="A63" s="64" t="s">
        <v>165</v>
      </c>
      <c r="B63" s="64"/>
      <c r="C63" s="64"/>
      <c r="D63" s="8"/>
      <c r="E63" s="65" t="s">
        <v>166</v>
      </c>
      <c r="F63" s="65"/>
      <c r="G63" s="65"/>
      <c r="J63" s="9"/>
      <c r="K63" s="32"/>
      <c r="L63" s="39"/>
      <c r="M63" s="44"/>
      <c r="N63" s="44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</sheetData>
  <sheetProtection/>
  <autoFilter ref="A4:AA57"/>
  <mergeCells count="24">
    <mergeCell ref="A63:C63"/>
    <mergeCell ref="E63:G63"/>
    <mergeCell ref="P3:AA3"/>
    <mergeCell ref="B29:B30"/>
    <mergeCell ref="A59:G59"/>
    <mergeCell ref="A60:G60"/>
    <mergeCell ref="A61:G61"/>
    <mergeCell ref="A62:G62"/>
    <mergeCell ref="J3:J4"/>
    <mergeCell ref="K3:K4"/>
    <mergeCell ref="N3:N4"/>
    <mergeCell ref="O3:O4"/>
    <mergeCell ref="A1:L1"/>
    <mergeCell ref="A2:L2"/>
    <mergeCell ref="A3:A4"/>
    <mergeCell ref="B3:B4"/>
    <mergeCell ref="C3:C4"/>
    <mergeCell ref="D3:D4"/>
    <mergeCell ref="E3:E4"/>
    <mergeCell ref="F3:F4"/>
    <mergeCell ref="G3:H3"/>
    <mergeCell ref="I3:I4"/>
    <mergeCell ref="L3:L4"/>
    <mergeCell ref="M3:M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PageLayoutView="0" workbookViewId="0" topLeftCell="A1">
      <pane xSplit="3" ySplit="4" topLeftCell="D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7" sqref="B37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8" width="9.00390625" style="46" hidden="1" customWidth="1"/>
    <col min="19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S5</f>
        <v>2201</v>
      </c>
      <c r="H5" s="52">
        <f>SUM(P5:S5)</f>
        <v>2921</v>
      </c>
      <c r="I5" s="53">
        <f>F5-H5</f>
        <v>17599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43">S6</f>
        <v>0</v>
      </c>
      <c r="H6" s="52">
        <f aca="true" t="shared" si="1" ref="H6:H43">SUM(P6:S6)</f>
        <v>50000</v>
      </c>
      <c r="I6" s="53">
        <f aca="true" t="shared" si="2" ref="I6:I43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9">
      <c r="A11" s="50">
        <v>7</v>
      </c>
      <c r="B11" s="49" t="s">
        <v>94</v>
      </c>
      <c r="C11" s="50" t="s">
        <v>32</v>
      </c>
      <c r="D11" s="3" t="s">
        <v>95</v>
      </c>
      <c r="E11" s="49" t="s">
        <v>208</v>
      </c>
      <c r="F11" s="52">
        <v>281227</v>
      </c>
      <c r="G11" s="52">
        <f t="shared" si="0"/>
        <v>138027</v>
      </c>
      <c r="H11" s="52">
        <f t="shared" si="1"/>
        <v>269981</v>
      </c>
      <c r="I11" s="53">
        <f t="shared" si="2"/>
        <v>11246</v>
      </c>
      <c r="J11" s="33" t="s">
        <v>86</v>
      </c>
      <c r="K11" s="56" t="s">
        <v>215</v>
      </c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>
        <v>17325</v>
      </c>
      <c r="S11" s="12">
        <v>138027</v>
      </c>
      <c r="T11" s="12"/>
      <c r="U11" s="12"/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98</v>
      </c>
      <c r="C12" s="50" t="s">
        <v>99</v>
      </c>
      <c r="D12" s="3" t="s">
        <v>216</v>
      </c>
      <c r="E12" s="49" t="s">
        <v>218</v>
      </c>
      <c r="F12" s="52">
        <f>86645+365000</f>
        <v>451645</v>
      </c>
      <c r="G12" s="52">
        <f t="shared" si="0"/>
        <v>257826</v>
      </c>
      <c r="H12" s="52">
        <f t="shared" si="1"/>
        <v>315532</v>
      </c>
      <c r="I12" s="53">
        <f t="shared" si="2"/>
        <v>136113</v>
      </c>
      <c r="J12" s="33" t="s">
        <v>102</v>
      </c>
      <c r="K12" s="29"/>
      <c r="L12" s="49" t="s">
        <v>217</v>
      </c>
      <c r="M12" s="47" t="s">
        <v>88</v>
      </c>
      <c r="N12" s="33"/>
      <c r="O12" s="21"/>
      <c r="P12" s="12">
        <v>45266</v>
      </c>
      <c r="Q12" s="12">
        <v>5827</v>
      </c>
      <c r="R12" s="12">
        <v>6613</v>
      </c>
      <c r="S12" s="12">
        <v>257826</v>
      </c>
      <c r="T12" s="12"/>
      <c r="U12" s="12"/>
      <c r="V12" s="12"/>
      <c r="W12" s="12"/>
      <c r="X12" s="12"/>
      <c r="Y12" s="12"/>
      <c r="Z12" s="12"/>
      <c r="AA12" s="12"/>
    </row>
    <row r="13" spans="1:27" ht="82.5">
      <c r="A13" s="50">
        <v>9</v>
      </c>
      <c r="B13" s="49" t="s">
        <v>104</v>
      </c>
      <c r="C13" s="50" t="s">
        <v>105</v>
      </c>
      <c r="D13" s="3" t="s">
        <v>195</v>
      </c>
      <c r="E13" s="49" t="s">
        <v>196</v>
      </c>
      <c r="F13" s="52">
        <f>100939+227200</f>
        <v>328139</v>
      </c>
      <c r="G13" s="52">
        <f t="shared" si="0"/>
        <v>40541</v>
      </c>
      <c r="H13" s="52">
        <f t="shared" si="1"/>
        <v>66358</v>
      </c>
      <c r="I13" s="53">
        <f t="shared" si="2"/>
        <v>261781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>
        <v>10410</v>
      </c>
      <c r="S13" s="12">
        <v>40541</v>
      </c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0</v>
      </c>
      <c r="H14" s="52">
        <f t="shared" si="1"/>
        <v>2362156</v>
      </c>
      <c r="I14" s="53">
        <f t="shared" si="2"/>
        <v>0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>
        <v>34078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8784</v>
      </c>
      <c r="H19" s="52">
        <f t="shared" si="1"/>
        <v>31771</v>
      </c>
      <c r="I19" s="53">
        <f t="shared" si="2"/>
        <v>5057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>
        <v>8115</v>
      </c>
      <c r="S19" s="12">
        <v>8784</v>
      </c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16509</v>
      </c>
      <c r="H20" s="52">
        <f t="shared" si="1"/>
        <v>22624</v>
      </c>
      <c r="I20" s="53">
        <f t="shared" si="2"/>
        <v>177376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>
        <v>16509</v>
      </c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220</v>
      </c>
      <c r="E21" s="49" t="s">
        <v>221</v>
      </c>
      <c r="F21" s="52">
        <f>5361+180792</f>
        <v>186153</v>
      </c>
      <c r="G21" s="52">
        <f t="shared" si="0"/>
        <v>54857</v>
      </c>
      <c r="H21" s="52">
        <f t="shared" si="1"/>
        <v>56662</v>
      </c>
      <c r="I21" s="53">
        <f t="shared" si="2"/>
        <v>129491</v>
      </c>
      <c r="J21" s="33" t="s">
        <v>86</v>
      </c>
      <c r="K21" s="29"/>
      <c r="L21" s="49" t="s">
        <v>219</v>
      </c>
      <c r="M21" s="47" t="s">
        <v>88</v>
      </c>
      <c r="N21" s="33"/>
      <c r="O21" s="21"/>
      <c r="P21" s="12"/>
      <c r="Q21" s="12"/>
      <c r="R21" s="12">
        <v>1805</v>
      </c>
      <c r="S21" s="12">
        <v>54857</v>
      </c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 t="shared" si="0"/>
        <v>0</v>
      </c>
      <c r="H22" s="52">
        <f t="shared" si="1"/>
        <v>0</v>
      </c>
      <c r="I22" s="53">
        <f t="shared" si="2"/>
        <v>4000</v>
      </c>
      <c r="J22" s="55" t="s">
        <v>172</v>
      </c>
      <c r="K22" s="29"/>
      <c r="L22" s="49"/>
      <c r="M22" s="47" t="s">
        <v>88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227</v>
      </c>
      <c r="C23" s="50" t="s">
        <v>222</v>
      </c>
      <c r="D23" s="3" t="s">
        <v>223</v>
      </c>
      <c r="E23" s="49" t="s">
        <v>224</v>
      </c>
      <c r="F23" s="52">
        <v>21730</v>
      </c>
      <c r="G23" s="52">
        <f>S23</f>
        <v>0</v>
      </c>
      <c r="H23" s="52">
        <f>SUM(P23:S23)</f>
        <v>0</v>
      </c>
      <c r="I23" s="53">
        <f>F23-H23</f>
        <v>21730</v>
      </c>
      <c r="J23" s="55" t="s">
        <v>225</v>
      </c>
      <c r="K23" s="29"/>
      <c r="L23" s="49"/>
      <c r="M23" s="47" t="s">
        <v>226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99">
      <c r="A24" s="50">
        <v>20</v>
      </c>
      <c r="B24" s="49" t="s">
        <v>233</v>
      </c>
      <c r="C24" s="50" t="s">
        <v>228</v>
      </c>
      <c r="D24" s="3" t="s">
        <v>229</v>
      </c>
      <c r="E24" s="49" t="s">
        <v>231</v>
      </c>
      <c r="F24" s="52">
        <v>14000</v>
      </c>
      <c r="G24" s="52">
        <f>S24</f>
        <v>14000</v>
      </c>
      <c r="H24" s="52">
        <f>SUM(P24:S24)</f>
        <v>14000</v>
      </c>
      <c r="I24" s="53">
        <f>F24-H24</f>
        <v>0</v>
      </c>
      <c r="J24" s="55" t="s">
        <v>232</v>
      </c>
      <c r="K24" s="29"/>
      <c r="L24" s="49"/>
      <c r="M24" s="47" t="s">
        <v>230</v>
      </c>
      <c r="N24" s="33"/>
      <c r="O24" s="21"/>
      <c r="P24" s="12"/>
      <c r="Q24" s="12"/>
      <c r="R24" s="12"/>
      <c r="S24" s="12">
        <v>14000</v>
      </c>
      <c r="T24" s="12"/>
      <c r="U24" s="12"/>
      <c r="V24" s="12"/>
      <c r="W24" s="12"/>
      <c r="X24" s="12"/>
      <c r="Y24" s="12"/>
      <c r="Z24" s="12"/>
      <c r="AA24" s="12"/>
    </row>
    <row r="25" spans="1:27" ht="66">
      <c r="A25" s="50">
        <v>21</v>
      </c>
      <c r="B25" s="49" t="s">
        <v>175</v>
      </c>
      <c r="C25" s="50" t="s">
        <v>174</v>
      </c>
      <c r="D25" s="3" t="s">
        <v>177</v>
      </c>
      <c r="E25" s="49" t="s">
        <v>178</v>
      </c>
      <c r="F25" s="52">
        <v>4000</v>
      </c>
      <c r="G25" s="52">
        <f t="shared" si="0"/>
        <v>0</v>
      </c>
      <c r="H25" s="52">
        <f t="shared" si="1"/>
        <v>4000</v>
      </c>
      <c r="I25" s="53">
        <f t="shared" si="2"/>
        <v>0</v>
      </c>
      <c r="J25" s="55" t="s">
        <v>179</v>
      </c>
      <c r="K25" s="29">
        <v>43928</v>
      </c>
      <c r="L25" s="49"/>
      <c r="M25" s="47" t="s">
        <v>81</v>
      </c>
      <c r="N25" s="33"/>
      <c r="O25" s="21"/>
      <c r="P25" s="12"/>
      <c r="Q25" s="12"/>
      <c r="R25" s="12">
        <v>4000</v>
      </c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01.25" customHeight="1">
      <c r="A26" s="50">
        <v>22</v>
      </c>
      <c r="B26" s="66" t="s">
        <v>275</v>
      </c>
      <c r="C26" s="50" t="s">
        <v>269</v>
      </c>
      <c r="D26" s="3" t="s">
        <v>271</v>
      </c>
      <c r="E26" s="49" t="s">
        <v>273</v>
      </c>
      <c r="F26" s="52">
        <v>93600</v>
      </c>
      <c r="G26" s="52">
        <f>S26</f>
        <v>0</v>
      </c>
      <c r="H26" s="52">
        <f>SUM(P26:S26)</f>
        <v>0</v>
      </c>
      <c r="I26" s="53">
        <f>F26-H26</f>
        <v>93600</v>
      </c>
      <c r="J26" s="55" t="s">
        <v>102</v>
      </c>
      <c r="K26" s="29"/>
      <c r="L26" s="49"/>
      <c r="M26" s="47" t="s">
        <v>274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01.25" customHeight="1">
      <c r="A27" s="50">
        <v>23</v>
      </c>
      <c r="B27" s="67"/>
      <c r="C27" s="50" t="s">
        <v>270</v>
      </c>
      <c r="D27" s="3" t="s">
        <v>272</v>
      </c>
      <c r="E27" s="49" t="s">
        <v>273</v>
      </c>
      <c r="F27" s="52">
        <v>1788</v>
      </c>
      <c r="G27" s="52">
        <f>S27</f>
        <v>0</v>
      </c>
      <c r="H27" s="52">
        <f>SUM(P27:S27)</f>
        <v>0</v>
      </c>
      <c r="I27" s="53">
        <f>F27-H27</f>
        <v>1788</v>
      </c>
      <c r="J27" s="55" t="s">
        <v>102</v>
      </c>
      <c r="K27" s="29"/>
      <c r="L27" s="49"/>
      <c r="M27" s="47" t="s">
        <v>274</v>
      </c>
      <c r="N27" s="33"/>
      <c r="O27" s="2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99">
      <c r="A28" s="50">
        <v>24</v>
      </c>
      <c r="B28" s="49" t="s">
        <v>202</v>
      </c>
      <c r="C28" s="50" t="s">
        <v>198</v>
      </c>
      <c r="D28" s="3" t="s">
        <v>199</v>
      </c>
      <c r="E28" s="49" t="s">
        <v>200</v>
      </c>
      <c r="F28" s="52">
        <v>40000</v>
      </c>
      <c r="G28" s="52">
        <f t="shared" si="0"/>
        <v>0</v>
      </c>
      <c r="H28" s="52">
        <f t="shared" si="1"/>
        <v>0</v>
      </c>
      <c r="I28" s="53">
        <f t="shared" si="2"/>
        <v>40000</v>
      </c>
      <c r="J28" s="55" t="s">
        <v>45</v>
      </c>
      <c r="K28" s="29"/>
      <c r="L28" s="49"/>
      <c r="M28" s="47" t="s">
        <v>128</v>
      </c>
      <c r="N28" s="33"/>
      <c r="O28" s="2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66">
      <c r="A29" s="50">
        <v>25</v>
      </c>
      <c r="B29" s="49" t="s">
        <v>238</v>
      </c>
      <c r="C29" s="50" t="s">
        <v>198</v>
      </c>
      <c r="D29" s="3" t="s">
        <v>234</v>
      </c>
      <c r="E29" s="49" t="s">
        <v>235</v>
      </c>
      <c r="F29" s="52">
        <v>5000</v>
      </c>
      <c r="G29" s="52">
        <f>S29</f>
        <v>0</v>
      </c>
      <c r="H29" s="52">
        <f>SUM(P29:S29)</f>
        <v>0</v>
      </c>
      <c r="I29" s="53">
        <f>F29-H29</f>
        <v>5000</v>
      </c>
      <c r="J29" s="55" t="s">
        <v>236</v>
      </c>
      <c r="K29" s="29"/>
      <c r="L29" s="49"/>
      <c r="M29" s="47" t="s">
        <v>237</v>
      </c>
      <c r="N29" s="33"/>
      <c r="O29" s="2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82.5">
      <c r="A30" s="50">
        <v>26</v>
      </c>
      <c r="B30" s="49" t="s">
        <v>276</v>
      </c>
      <c r="C30" s="50" t="s">
        <v>211</v>
      </c>
      <c r="D30" s="3" t="s">
        <v>213</v>
      </c>
      <c r="E30" s="49" t="s">
        <v>212</v>
      </c>
      <c r="F30" s="52">
        <v>95000</v>
      </c>
      <c r="G30" s="52">
        <f t="shared" si="0"/>
        <v>95000</v>
      </c>
      <c r="H30" s="52">
        <f t="shared" si="1"/>
        <v>95000</v>
      </c>
      <c r="I30" s="53">
        <f t="shared" si="2"/>
        <v>0</v>
      </c>
      <c r="J30" s="55" t="s">
        <v>214</v>
      </c>
      <c r="K30" s="29">
        <v>43941</v>
      </c>
      <c r="L30" s="49"/>
      <c r="M30" s="47" t="s">
        <v>115</v>
      </c>
      <c r="N30" s="33"/>
      <c r="O30" s="21"/>
      <c r="P30" s="12"/>
      <c r="Q30" s="12"/>
      <c r="R30" s="12"/>
      <c r="S30" s="12">
        <v>95000</v>
      </c>
      <c r="T30" s="12"/>
      <c r="U30" s="12"/>
      <c r="V30" s="12"/>
      <c r="W30" s="12"/>
      <c r="X30" s="12"/>
      <c r="Y30" s="12"/>
      <c r="Z30" s="12"/>
      <c r="AA30" s="12"/>
    </row>
    <row r="31" spans="1:39" ht="49.5">
      <c r="A31" s="50">
        <v>27</v>
      </c>
      <c r="B31" s="49" t="s">
        <v>143</v>
      </c>
      <c r="C31" s="50" t="s">
        <v>144</v>
      </c>
      <c r="D31" s="3" t="s">
        <v>145</v>
      </c>
      <c r="E31" s="49" t="s">
        <v>268</v>
      </c>
      <c r="F31" s="52">
        <f>SUM(AB31:AG31)</f>
        <v>1566801</v>
      </c>
      <c r="G31" s="52">
        <f t="shared" si="0"/>
        <v>253106</v>
      </c>
      <c r="H31" s="52">
        <f t="shared" si="1"/>
        <v>1303809</v>
      </c>
      <c r="I31" s="53">
        <f t="shared" si="2"/>
        <v>262992</v>
      </c>
      <c r="J31" s="14">
        <v>10912</v>
      </c>
      <c r="K31" s="29"/>
      <c r="L31" s="49" t="s">
        <v>147</v>
      </c>
      <c r="M31" s="47" t="s">
        <v>148</v>
      </c>
      <c r="N31" s="10"/>
      <c r="O31" s="21"/>
      <c r="P31" s="12">
        <v>544491</v>
      </c>
      <c r="Q31" s="12">
        <v>253106</v>
      </c>
      <c r="R31" s="12">
        <v>253106</v>
      </c>
      <c r="S31" s="12">
        <v>253106</v>
      </c>
      <c r="T31" s="12"/>
      <c r="U31" s="12"/>
      <c r="V31" s="12"/>
      <c r="W31" s="12"/>
      <c r="X31" s="12"/>
      <c r="Y31" s="12"/>
      <c r="Z31" s="12"/>
      <c r="AA31" s="12"/>
      <c r="AB31" s="46">
        <v>296328</v>
      </c>
      <c r="AC31" s="46">
        <v>258049</v>
      </c>
      <c r="AD31" s="46">
        <v>253106</v>
      </c>
      <c r="AE31" s="46">
        <v>253106</v>
      </c>
      <c r="AF31" s="46">
        <v>253106</v>
      </c>
      <c r="AG31" s="46">
        <v>253106</v>
      </c>
      <c r="AH31" s="46"/>
      <c r="AI31" s="46"/>
      <c r="AJ31" s="46"/>
      <c r="AK31" s="46"/>
      <c r="AL31" s="46"/>
      <c r="AM31" s="46"/>
    </row>
    <row r="32" spans="1:39" ht="49.5">
      <c r="A32" s="50">
        <v>28</v>
      </c>
      <c r="B32" s="49" t="s">
        <v>149</v>
      </c>
      <c r="C32" s="50" t="s">
        <v>58</v>
      </c>
      <c r="D32" s="3" t="s">
        <v>59</v>
      </c>
      <c r="E32" s="49" t="s">
        <v>150</v>
      </c>
      <c r="F32" s="52">
        <f>SUM(AB32:AC32)</f>
        <v>139200</v>
      </c>
      <c r="G32" s="52">
        <f t="shared" si="0"/>
        <v>139200</v>
      </c>
      <c r="H32" s="52">
        <f t="shared" si="1"/>
        <v>139200</v>
      </c>
      <c r="I32" s="53">
        <f t="shared" si="2"/>
        <v>0</v>
      </c>
      <c r="J32" s="14"/>
      <c r="K32" s="29"/>
      <c r="L32" s="49" t="s">
        <v>239</v>
      </c>
      <c r="M32" s="47" t="s">
        <v>148</v>
      </c>
      <c r="N32" s="10"/>
      <c r="O32" s="21"/>
      <c r="P32" s="12"/>
      <c r="Q32" s="12"/>
      <c r="R32" s="12"/>
      <c r="S32" s="12">
        <v>139200</v>
      </c>
      <c r="T32" s="12"/>
      <c r="U32" s="12"/>
      <c r="V32" s="12"/>
      <c r="W32" s="12"/>
      <c r="X32" s="12"/>
      <c r="Y32" s="12"/>
      <c r="Z32" s="12"/>
      <c r="AA32" s="12"/>
      <c r="AB32" s="46"/>
      <c r="AC32" s="46">
        <v>139200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99">
      <c r="A33" s="50">
        <v>29</v>
      </c>
      <c r="B33" s="49" t="s">
        <v>186</v>
      </c>
      <c r="C33" s="50" t="s">
        <v>182</v>
      </c>
      <c r="D33" s="3" t="s">
        <v>183</v>
      </c>
      <c r="E33" s="49" t="s">
        <v>184</v>
      </c>
      <c r="F33" s="52">
        <v>2560</v>
      </c>
      <c r="G33" s="52">
        <f t="shared" si="0"/>
        <v>0</v>
      </c>
      <c r="H33" s="52">
        <f t="shared" si="1"/>
        <v>2560</v>
      </c>
      <c r="I33" s="53">
        <f t="shared" si="2"/>
        <v>0</v>
      </c>
      <c r="J33" s="14">
        <v>10812</v>
      </c>
      <c r="K33" s="29"/>
      <c r="L33" s="49"/>
      <c r="M33" s="47" t="s">
        <v>185</v>
      </c>
      <c r="N33" s="10"/>
      <c r="O33" s="21"/>
      <c r="P33" s="12"/>
      <c r="Q33" s="12"/>
      <c r="R33" s="12">
        <v>2560</v>
      </c>
      <c r="S33" s="12"/>
      <c r="T33" s="12"/>
      <c r="U33" s="12"/>
      <c r="V33" s="12"/>
      <c r="W33" s="12"/>
      <c r="X33" s="12"/>
      <c r="Y33" s="12"/>
      <c r="Z33" s="12"/>
      <c r="AA33" s="1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99">
      <c r="A34" s="50">
        <v>30</v>
      </c>
      <c r="B34" s="49" t="s">
        <v>278</v>
      </c>
      <c r="C34" s="50" t="s">
        <v>240</v>
      </c>
      <c r="D34" s="3" t="s">
        <v>241</v>
      </c>
      <c r="E34" s="49" t="s">
        <v>243</v>
      </c>
      <c r="F34" s="52">
        <v>29526</v>
      </c>
      <c r="G34" s="52">
        <f>S34</f>
        <v>29526</v>
      </c>
      <c r="H34" s="52">
        <f>SUM(P34:S34)</f>
        <v>29526</v>
      </c>
      <c r="I34" s="53">
        <f>F34-H34</f>
        <v>0</v>
      </c>
      <c r="J34" s="14"/>
      <c r="K34" s="29"/>
      <c r="L34" s="49"/>
      <c r="M34" s="47" t="s">
        <v>242</v>
      </c>
      <c r="N34" s="10"/>
      <c r="O34" s="21"/>
      <c r="P34" s="12"/>
      <c r="Q34" s="12"/>
      <c r="R34" s="12"/>
      <c r="S34" s="12">
        <v>29526</v>
      </c>
      <c r="T34" s="12"/>
      <c r="U34" s="12"/>
      <c r="V34" s="12"/>
      <c r="W34" s="12"/>
      <c r="X34" s="12"/>
      <c r="Y34" s="12"/>
      <c r="Z34" s="12"/>
      <c r="AA34" s="1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39" ht="82.5">
      <c r="A35" s="50">
        <v>31</v>
      </c>
      <c r="B35" s="49" t="s">
        <v>277</v>
      </c>
      <c r="C35" s="50" t="s">
        <v>240</v>
      </c>
      <c r="D35" s="3" t="s">
        <v>244</v>
      </c>
      <c r="E35" s="49" t="s">
        <v>246</v>
      </c>
      <c r="F35" s="52">
        <v>91444</v>
      </c>
      <c r="G35" s="52">
        <f>S35</f>
        <v>91444</v>
      </c>
      <c r="H35" s="52">
        <f>SUM(P35:S35)</f>
        <v>91444</v>
      </c>
      <c r="I35" s="53">
        <f>F35-H35</f>
        <v>0</v>
      </c>
      <c r="J35" s="14" t="s">
        <v>245</v>
      </c>
      <c r="K35" s="29"/>
      <c r="L35" s="49"/>
      <c r="M35" s="47" t="s">
        <v>242</v>
      </c>
      <c r="N35" s="10"/>
      <c r="O35" s="21"/>
      <c r="P35" s="12"/>
      <c r="Q35" s="12"/>
      <c r="R35" s="12"/>
      <c r="S35" s="12">
        <v>91444</v>
      </c>
      <c r="T35" s="12"/>
      <c r="U35" s="12"/>
      <c r="V35" s="12"/>
      <c r="W35" s="12"/>
      <c r="X35" s="12"/>
      <c r="Y35" s="12"/>
      <c r="Z35" s="12"/>
      <c r="AA35" s="1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ht="82.5">
      <c r="A36" s="50">
        <v>32</v>
      </c>
      <c r="B36" s="49" t="s">
        <v>277</v>
      </c>
      <c r="C36" s="50" t="s">
        <v>247</v>
      </c>
      <c r="D36" s="3" t="s">
        <v>248</v>
      </c>
      <c r="E36" s="49" t="s">
        <v>246</v>
      </c>
      <c r="F36" s="52">
        <v>17318</v>
      </c>
      <c r="G36" s="52">
        <f>S36</f>
        <v>17318</v>
      </c>
      <c r="H36" s="52">
        <f>SUM(P36:S36)</f>
        <v>17318</v>
      </c>
      <c r="I36" s="53">
        <f>F36-H36</f>
        <v>0</v>
      </c>
      <c r="J36" s="55" t="s">
        <v>249</v>
      </c>
      <c r="K36" s="29"/>
      <c r="L36" s="49"/>
      <c r="M36" s="47" t="s">
        <v>242</v>
      </c>
      <c r="N36" s="10"/>
      <c r="O36" s="21"/>
      <c r="P36" s="12"/>
      <c r="Q36" s="12"/>
      <c r="R36" s="12"/>
      <c r="S36" s="12">
        <v>17318</v>
      </c>
      <c r="T36" s="12"/>
      <c r="U36" s="12"/>
      <c r="V36" s="12"/>
      <c r="W36" s="12"/>
      <c r="X36" s="12"/>
      <c r="Y36" s="12"/>
      <c r="Z36" s="12"/>
      <c r="AA36" s="12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ht="132">
      <c r="A37" s="50">
        <v>33</v>
      </c>
      <c r="B37" s="49" t="s">
        <v>255</v>
      </c>
      <c r="C37" s="50" t="s">
        <v>250</v>
      </c>
      <c r="D37" s="3" t="s">
        <v>251</v>
      </c>
      <c r="E37" s="49" t="s">
        <v>252</v>
      </c>
      <c r="F37" s="52">
        <v>6000</v>
      </c>
      <c r="G37" s="52">
        <f>S37</f>
        <v>0</v>
      </c>
      <c r="H37" s="52">
        <f>SUM(P37:S37)</f>
        <v>0</v>
      </c>
      <c r="I37" s="53">
        <f>F37-H37</f>
        <v>6000</v>
      </c>
      <c r="J37" s="55" t="s">
        <v>254</v>
      </c>
      <c r="K37" s="29"/>
      <c r="L37" s="49"/>
      <c r="M37" s="47" t="s">
        <v>253</v>
      </c>
      <c r="N37" s="10"/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27" ht="115.5">
      <c r="A38" s="50">
        <v>34</v>
      </c>
      <c r="B38" s="1" t="s">
        <v>209</v>
      </c>
      <c r="C38" s="26" t="s">
        <v>152</v>
      </c>
      <c r="D38" s="1" t="s">
        <v>42</v>
      </c>
      <c r="E38" s="1" t="s">
        <v>41</v>
      </c>
      <c r="F38" s="52">
        <v>43387</v>
      </c>
      <c r="G38" s="52">
        <f t="shared" si="0"/>
        <v>11276</v>
      </c>
      <c r="H38" s="52">
        <f t="shared" si="1"/>
        <v>13722</v>
      </c>
      <c r="I38" s="53">
        <f t="shared" si="2"/>
        <v>29665</v>
      </c>
      <c r="J38" s="33" t="s">
        <v>153</v>
      </c>
      <c r="K38" s="29"/>
      <c r="L38" s="49" t="s">
        <v>154</v>
      </c>
      <c r="M38" s="47" t="s">
        <v>155</v>
      </c>
      <c r="N38" s="29"/>
      <c r="O38" s="21"/>
      <c r="P38" s="12">
        <v>2446</v>
      </c>
      <c r="Q38" s="12"/>
      <c r="R38" s="12"/>
      <c r="S38" s="12">
        <v>11276</v>
      </c>
      <c r="T38" s="12"/>
      <c r="U38" s="12"/>
      <c r="V38" s="12"/>
      <c r="W38" s="12"/>
      <c r="X38" s="12"/>
      <c r="Y38" s="12"/>
      <c r="Z38" s="12"/>
      <c r="AA38" s="12"/>
    </row>
    <row r="39" spans="1:27" s="41" customFormat="1" ht="49.5">
      <c r="A39" s="50">
        <v>35</v>
      </c>
      <c r="B39" s="51"/>
      <c r="C39" s="24" t="s">
        <v>156</v>
      </c>
      <c r="D39" s="25" t="s">
        <v>157</v>
      </c>
      <c r="E39" s="23" t="s">
        <v>158</v>
      </c>
      <c r="F39" s="54">
        <v>330386</v>
      </c>
      <c r="G39" s="52">
        <f t="shared" si="0"/>
        <v>42900</v>
      </c>
      <c r="H39" s="52">
        <f t="shared" si="1"/>
        <v>295923</v>
      </c>
      <c r="I39" s="53">
        <f t="shared" si="2"/>
        <v>34463</v>
      </c>
      <c r="J39" s="33"/>
      <c r="K39" s="30"/>
      <c r="L39" s="49" t="s">
        <v>159</v>
      </c>
      <c r="M39" s="40" t="s">
        <v>160</v>
      </c>
      <c r="N39" s="26"/>
      <c r="O39" s="27"/>
      <c r="P39" s="28">
        <v>128870</v>
      </c>
      <c r="Q39" s="28">
        <v>62059</v>
      </c>
      <c r="R39" s="28">
        <v>62094</v>
      </c>
      <c r="S39" s="28">
        <v>42900</v>
      </c>
      <c r="T39" s="28"/>
      <c r="U39" s="28"/>
      <c r="V39" s="28"/>
      <c r="W39" s="28"/>
      <c r="X39" s="28"/>
      <c r="Y39" s="28"/>
      <c r="Z39" s="28"/>
      <c r="AA39" s="28"/>
    </row>
    <row r="40" spans="1:27" s="41" customFormat="1" ht="66">
      <c r="A40" s="50">
        <v>36</v>
      </c>
      <c r="B40" s="51" t="s">
        <v>207</v>
      </c>
      <c r="C40" s="24" t="s">
        <v>204</v>
      </c>
      <c r="D40" s="25" t="s">
        <v>205</v>
      </c>
      <c r="E40" s="23" t="s">
        <v>206</v>
      </c>
      <c r="F40" s="54">
        <v>800000</v>
      </c>
      <c r="G40" s="52">
        <f t="shared" si="0"/>
        <v>800000</v>
      </c>
      <c r="H40" s="52">
        <f t="shared" si="1"/>
        <v>800000</v>
      </c>
      <c r="I40" s="53">
        <f t="shared" si="2"/>
        <v>0</v>
      </c>
      <c r="J40" s="33"/>
      <c r="K40" s="30">
        <v>43927</v>
      </c>
      <c r="L40" s="49"/>
      <c r="M40" s="40" t="s">
        <v>260</v>
      </c>
      <c r="N40" s="26"/>
      <c r="O40" s="27"/>
      <c r="P40" s="28"/>
      <c r="Q40" s="28"/>
      <c r="R40" s="28"/>
      <c r="S40" s="28">
        <v>800000</v>
      </c>
      <c r="T40" s="28"/>
      <c r="U40" s="28"/>
      <c r="V40" s="28"/>
      <c r="W40" s="28"/>
      <c r="X40" s="28"/>
      <c r="Y40" s="28"/>
      <c r="Z40" s="28"/>
      <c r="AA40" s="28"/>
    </row>
    <row r="41" spans="1:27" s="41" customFormat="1" ht="181.5">
      <c r="A41" s="50">
        <v>37</v>
      </c>
      <c r="B41" s="51" t="s">
        <v>267</v>
      </c>
      <c r="C41" s="24" t="s">
        <v>256</v>
      </c>
      <c r="D41" s="25" t="s">
        <v>257</v>
      </c>
      <c r="E41" s="23" t="s">
        <v>258</v>
      </c>
      <c r="F41" s="54">
        <v>945274</v>
      </c>
      <c r="G41" s="52">
        <f>S41</f>
        <v>645446</v>
      </c>
      <c r="H41" s="52">
        <f>SUM(P41:S41)</f>
        <v>645446</v>
      </c>
      <c r="I41" s="53">
        <f>F41-H41</f>
        <v>299828</v>
      </c>
      <c r="J41" s="33"/>
      <c r="K41" s="30"/>
      <c r="L41" s="49"/>
      <c r="M41" s="40" t="s">
        <v>259</v>
      </c>
      <c r="N41" s="26"/>
      <c r="O41" s="27"/>
      <c r="P41" s="28"/>
      <c r="Q41" s="28"/>
      <c r="R41" s="28"/>
      <c r="S41" s="28">
        <v>645446</v>
      </c>
      <c r="T41" s="28"/>
      <c r="U41" s="28"/>
      <c r="V41" s="28"/>
      <c r="W41" s="28"/>
      <c r="X41" s="28"/>
      <c r="Y41" s="28"/>
      <c r="Z41" s="28"/>
      <c r="AA41" s="28"/>
    </row>
    <row r="42" spans="1:27" s="41" customFormat="1" ht="66">
      <c r="A42" s="50">
        <v>38</v>
      </c>
      <c r="B42" s="51" t="s">
        <v>266</v>
      </c>
      <c r="C42" s="24" t="s">
        <v>261</v>
      </c>
      <c r="D42" s="25" t="s">
        <v>262</v>
      </c>
      <c r="E42" s="23" t="s">
        <v>263</v>
      </c>
      <c r="F42" s="54">
        <v>22828</v>
      </c>
      <c r="G42" s="52">
        <f>S42</f>
        <v>0</v>
      </c>
      <c r="H42" s="52">
        <f>SUM(P42:S42)</f>
        <v>0</v>
      </c>
      <c r="I42" s="53">
        <f>F42-H42</f>
        <v>22828</v>
      </c>
      <c r="J42" s="33" t="s">
        <v>265</v>
      </c>
      <c r="K42" s="30"/>
      <c r="L42" s="49"/>
      <c r="M42" s="40" t="s">
        <v>264</v>
      </c>
      <c r="N42" s="26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s="41" customFormat="1" ht="66">
      <c r="A43" s="50">
        <v>39</v>
      </c>
      <c r="B43" s="51" t="s">
        <v>192</v>
      </c>
      <c r="C43" s="24" t="s">
        <v>187</v>
      </c>
      <c r="D43" s="25" t="s">
        <v>188</v>
      </c>
      <c r="E43" s="23" t="s">
        <v>189</v>
      </c>
      <c r="F43" s="54">
        <v>32720</v>
      </c>
      <c r="G43" s="52">
        <f t="shared" si="0"/>
        <v>0</v>
      </c>
      <c r="H43" s="52">
        <f t="shared" si="1"/>
        <v>5000</v>
      </c>
      <c r="I43" s="53">
        <f t="shared" si="2"/>
        <v>27720</v>
      </c>
      <c r="J43" s="33" t="s">
        <v>191</v>
      </c>
      <c r="K43" s="30"/>
      <c r="L43" s="49"/>
      <c r="M43" s="40" t="s">
        <v>190</v>
      </c>
      <c r="N43" s="26"/>
      <c r="O43" s="27"/>
      <c r="P43" s="28"/>
      <c r="Q43" s="28">
        <v>3500</v>
      </c>
      <c r="R43" s="28">
        <v>1500</v>
      </c>
      <c r="S43" s="28"/>
      <c r="T43" s="28"/>
      <c r="U43" s="28"/>
      <c r="V43" s="28"/>
      <c r="W43" s="28"/>
      <c r="X43" s="28"/>
      <c r="Y43" s="28"/>
      <c r="Z43" s="28"/>
      <c r="AA43" s="28"/>
    </row>
    <row r="44" spans="1:27" s="38" customFormat="1" ht="24.75" customHeight="1">
      <c r="A44" s="15"/>
      <c r="B44" s="16" t="s">
        <v>1</v>
      </c>
      <c r="C44" s="17"/>
      <c r="D44" s="18"/>
      <c r="E44" s="18"/>
      <c r="F44" s="19">
        <f>SUM(F5:F43)</f>
        <v>8360959</v>
      </c>
      <c r="G44" s="19">
        <f>SUM(G5:G43)</f>
        <v>2657961</v>
      </c>
      <c r="H44" s="19">
        <f>SUM(H5:H43)</f>
        <v>6659859</v>
      </c>
      <c r="I44" s="19">
        <f>SUM(I5:I43)</f>
        <v>1701100</v>
      </c>
      <c r="J44" s="20"/>
      <c r="K44" s="31"/>
      <c r="L44" s="42"/>
      <c r="M44" s="48"/>
      <c r="N44" s="34"/>
      <c r="O44" s="22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10" ht="6" customHeight="1">
      <c r="A45" s="4"/>
      <c r="B45" s="5"/>
      <c r="C45" s="6"/>
      <c r="D45" s="43"/>
      <c r="E45" s="5"/>
      <c r="F45" s="5"/>
      <c r="G45" s="5"/>
      <c r="H45" s="5"/>
      <c r="I45" s="5"/>
      <c r="J45" s="6"/>
    </row>
    <row r="46" spans="1:7" ht="16.5" hidden="1">
      <c r="A46" s="68" t="s">
        <v>161</v>
      </c>
      <c r="B46" s="68"/>
      <c r="C46" s="68"/>
      <c r="D46" s="68"/>
      <c r="E46" s="68"/>
      <c r="F46" s="68"/>
      <c r="G46" s="68"/>
    </row>
    <row r="47" spans="1:7" ht="16.5" hidden="1">
      <c r="A47" s="69" t="s">
        <v>162</v>
      </c>
      <c r="B47" s="69"/>
      <c r="C47" s="69"/>
      <c r="D47" s="69"/>
      <c r="E47" s="69"/>
      <c r="F47" s="69"/>
      <c r="G47" s="69"/>
    </row>
    <row r="48" spans="1:7" ht="16.5" hidden="1">
      <c r="A48" s="70" t="s">
        <v>163</v>
      </c>
      <c r="B48" s="70"/>
      <c r="C48" s="70"/>
      <c r="D48" s="70"/>
      <c r="E48" s="70"/>
      <c r="F48" s="70"/>
      <c r="G48" s="70"/>
    </row>
    <row r="49" spans="1:27" s="7" customFormat="1" ht="16.5" hidden="1">
      <c r="A49" s="70" t="s">
        <v>164</v>
      </c>
      <c r="B49" s="70"/>
      <c r="C49" s="70"/>
      <c r="D49" s="70"/>
      <c r="E49" s="70"/>
      <c r="F49" s="70"/>
      <c r="G49" s="70"/>
      <c r="J49" s="9"/>
      <c r="K49" s="32"/>
      <c r="L49" s="39"/>
      <c r="M49" s="44"/>
      <c r="N49" s="44"/>
      <c r="O49" s="45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s="7" customFormat="1" ht="19.5">
      <c r="A50" s="64" t="s">
        <v>165</v>
      </c>
      <c r="B50" s="64"/>
      <c r="C50" s="64"/>
      <c r="D50" s="8"/>
      <c r="E50" s="65" t="s">
        <v>166</v>
      </c>
      <c r="F50" s="65"/>
      <c r="G50" s="65"/>
      <c r="J50" s="9"/>
      <c r="K50" s="32"/>
      <c r="L50" s="39"/>
      <c r="M50" s="44"/>
      <c r="N50" s="44"/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</sheetData>
  <sheetProtection/>
  <autoFilter ref="A4:AA44"/>
  <mergeCells count="24">
    <mergeCell ref="A48:G48"/>
    <mergeCell ref="A49:G49"/>
    <mergeCell ref="A50:C50"/>
    <mergeCell ref="E50:G50"/>
    <mergeCell ref="J3:J4"/>
    <mergeCell ref="K3:K4"/>
    <mergeCell ref="F3:F4"/>
    <mergeCell ref="G3:H3"/>
    <mergeCell ref="I3:I4"/>
    <mergeCell ref="P3:AA3"/>
    <mergeCell ref="A46:G46"/>
    <mergeCell ref="A47:G47"/>
    <mergeCell ref="L3:L4"/>
    <mergeCell ref="M3:M4"/>
    <mergeCell ref="N3:N4"/>
    <mergeCell ref="O3:O4"/>
    <mergeCell ref="B26:B27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1">
      <pane xSplit="3" ySplit="4" topLeftCell="D3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30" sqref="K30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193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R5</f>
        <v>0</v>
      </c>
      <c r="H5" s="52">
        <f>SUM(P5:R5)</f>
        <v>720</v>
      </c>
      <c r="I5" s="53">
        <f>F5-H5</f>
        <v>19800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31">R6</f>
        <v>50000</v>
      </c>
      <c r="H6" s="52">
        <f aca="true" t="shared" si="1" ref="H6:H31">SUM(P6:R6)</f>
        <v>50000</v>
      </c>
      <c r="I6" s="53">
        <f aca="true" t="shared" si="2" ref="I6:I31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9">
      <c r="A11" s="50">
        <v>7</v>
      </c>
      <c r="B11" s="49" t="s">
        <v>94</v>
      </c>
      <c r="C11" s="50" t="s">
        <v>32</v>
      </c>
      <c r="D11" s="3" t="s">
        <v>95</v>
      </c>
      <c r="E11" s="49" t="s">
        <v>208</v>
      </c>
      <c r="F11" s="52">
        <v>281227</v>
      </c>
      <c r="G11" s="52">
        <f t="shared" si="0"/>
        <v>17325</v>
      </c>
      <c r="H11" s="52">
        <f t="shared" si="1"/>
        <v>131954</v>
      </c>
      <c r="I11" s="53">
        <f t="shared" si="2"/>
        <v>149273</v>
      </c>
      <c r="J11" s="33" t="s">
        <v>86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>
        <v>17325</v>
      </c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6613</v>
      </c>
      <c r="H12" s="52">
        <f t="shared" si="1"/>
        <v>57706</v>
      </c>
      <c r="I12" s="53">
        <f t="shared" si="2"/>
        <v>28939</v>
      </c>
      <c r="J12" s="33" t="s">
        <v>102</v>
      </c>
      <c r="K12" s="29"/>
      <c r="L12" s="49" t="s">
        <v>194</v>
      </c>
      <c r="M12" s="47" t="s">
        <v>88</v>
      </c>
      <c r="N12" s="33"/>
      <c r="O12" s="21"/>
      <c r="P12" s="12">
        <v>45266</v>
      </c>
      <c r="Q12" s="12">
        <v>5827</v>
      </c>
      <c r="R12" s="12">
        <v>6613</v>
      </c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82.5">
      <c r="A13" s="50">
        <v>9</v>
      </c>
      <c r="B13" s="49" t="s">
        <v>104</v>
      </c>
      <c r="C13" s="50" t="s">
        <v>105</v>
      </c>
      <c r="D13" s="3" t="s">
        <v>195</v>
      </c>
      <c r="E13" s="49" t="s">
        <v>196</v>
      </c>
      <c r="F13" s="52">
        <f>100939+227200</f>
        <v>328139</v>
      </c>
      <c r="G13" s="52">
        <f t="shared" si="0"/>
        <v>10410</v>
      </c>
      <c r="H13" s="52">
        <f t="shared" si="1"/>
        <v>25817</v>
      </c>
      <c r="I13" s="53">
        <f t="shared" si="2"/>
        <v>302322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>
        <v>10410</v>
      </c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34078</v>
      </c>
      <c r="H14" s="52">
        <f t="shared" si="1"/>
        <v>2362156</v>
      </c>
      <c r="I14" s="53">
        <f t="shared" si="2"/>
        <v>0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>
        <v>34078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8115</v>
      </c>
      <c r="H19" s="52">
        <f t="shared" si="1"/>
        <v>22987</v>
      </c>
      <c r="I19" s="53">
        <f t="shared" si="2"/>
        <v>13841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>
        <v>8115</v>
      </c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0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1805</v>
      </c>
      <c r="H21" s="52">
        <f t="shared" si="1"/>
        <v>1805</v>
      </c>
      <c r="I21" s="53">
        <f t="shared" si="2"/>
        <v>3556</v>
      </c>
      <c r="J21" s="33" t="s">
        <v>86</v>
      </c>
      <c r="K21" s="29"/>
      <c r="L21" s="49" t="s">
        <v>197</v>
      </c>
      <c r="M21" s="47" t="s">
        <v>88</v>
      </c>
      <c r="N21" s="33"/>
      <c r="O21" s="21"/>
      <c r="P21" s="12"/>
      <c r="Q21" s="12"/>
      <c r="R21" s="12">
        <v>1805</v>
      </c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 t="shared" si="0"/>
        <v>0</v>
      </c>
      <c r="H22" s="52">
        <f t="shared" si="1"/>
        <v>0</v>
      </c>
      <c r="I22" s="53">
        <f t="shared" si="2"/>
        <v>4000</v>
      </c>
      <c r="J22" s="55" t="s">
        <v>172</v>
      </c>
      <c r="K22" s="29"/>
      <c r="L22" s="49"/>
      <c r="M22" s="47" t="s">
        <v>88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6">
      <c r="A23" s="50">
        <v>19</v>
      </c>
      <c r="B23" s="49" t="s">
        <v>175</v>
      </c>
      <c r="C23" s="50" t="s">
        <v>174</v>
      </c>
      <c r="D23" s="3" t="s">
        <v>177</v>
      </c>
      <c r="E23" s="49" t="s">
        <v>178</v>
      </c>
      <c r="F23" s="52">
        <v>4000</v>
      </c>
      <c r="G23" s="52">
        <f t="shared" si="0"/>
        <v>4000</v>
      </c>
      <c r="H23" s="52">
        <f t="shared" si="1"/>
        <v>4000</v>
      </c>
      <c r="I23" s="53">
        <f t="shared" si="2"/>
        <v>0</v>
      </c>
      <c r="J23" s="55" t="s">
        <v>179</v>
      </c>
      <c r="K23" s="29"/>
      <c r="L23" s="49"/>
      <c r="M23" s="47" t="s">
        <v>81</v>
      </c>
      <c r="N23" s="33"/>
      <c r="O23" s="21"/>
      <c r="P23" s="12"/>
      <c r="Q23" s="12"/>
      <c r="R23" s="12">
        <v>4000</v>
      </c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99">
      <c r="A24" s="50">
        <v>20</v>
      </c>
      <c r="B24" s="49" t="s">
        <v>202</v>
      </c>
      <c r="C24" s="50" t="s">
        <v>198</v>
      </c>
      <c r="D24" s="3" t="s">
        <v>199</v>
      </c>
      <c r="E24" s="49" t="s">
        <v>200</v>
      </c>
      <c r="F24" s="52">
        <v>40000</v>
      </c>
      <c r="G24" s="52">
        <f>R24</f>
        <v>0</v>
      </c>
      <c r="H24" s="52">
        <f>SUM(P24:R24)</f>
        <v>0</v>
      </c>
      <c r="I24" s="53">
        <f>F24-H24</f>
        <v>40000</v>
      </c>
      <c r="J24" s="55" t="s">
        <v>45</v>
      </c>
      <c r="K24" s="29"/>
      <c r="L24" s="49"/>
      <c r="M24" s="47" t="s">
        <v>201</v>
      </c>
      <c r="N24" s="33"/>
      <c r="O24" s="2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39" ht="49.5">
      <c r="A25" s="50">
        <v>21</v>
      </c>
      <c r="B25" s="49" t="s">
        <v>143</v>
      </c>
      <c r="C25" s="50" t="s">
        <v>144</v>
      </c>
      <c r="D25" s="3" t="s">
        <v>145</v>
      </c>
      <c r="E25" s="49" t="s">
        <v>203</v>
      </c>
      <c r="F25" s="52">
        <f>SUM(AB25:AF25)</f>
        <v>1313695</v>
      </c>
      <c r="G25" s="52">
        <f t="shared" si="0"/>
        <v>253106</v>
      </c>
      <c r="H25" s="52">
        <f t="shared" si="1"/>
        <v>1050703</v>
      </c>
      <c r="I25" s="53">
        <f t="shared" si="2"/>
        <v>262992</v>
      </c>
      <c r="J25" s="14">
        <v>10912</v>
      </c>
      <c r="K25" s="29"/>
      <c r="L25" s="49" t="s">
        <v>147</v>
      </c>
      <c r="M25" s="47" t="s">
        <v>148</v>
      </c>
      <c r="N25" s="10"/>
      <c r="O25" s="21"/>
      <c r="P25" s="12">
        <v>544491</v>
      </c>
      <c r="Q25" s="12">
        <v>253106</v>
      </c>
      <c r="R25" s="12">
        <v>253106</v>
      </c>
      <c r="S25" s="12"/>
      <c r="T25" s="12"/>
      <c r="U25" s="12"/>
      <c r="V25" s="12"/>
      <c r="W25" s="12"/>
      <c r="X25" s="12"/>
      <c r="Y25" s="12"/>
      <c r="Z25" s="12"/>
      <c r="AA25" s="12"/>
      <c r="AB25" s="46">
        <v>296328</v>
      </c>
      <c r="AC25" s="46">
        <v>258049</v>
      </c>
      <c r="AD25" s="46">
        <v>253106</v>
      </c>
      <c r="AE25" s="46">
        <v>253106</v>
      </c>
      <c r="AF25" s="46">
        <v>253106</v>
      </c>
      <c r="AG25" s="46"/>
      <c r="AH25" s="46"/>
      <c r="AI25" s="46"/>
      <c r="AJ25" s="46"/>
      <c r="AK25" s="46"/>
      <c r="AL25" s="46"/>
      <c r="AM25" s="46"/>
    </row>
    <row r="26" spans="1:39" ht="49.5">
      <c r="A26" s="50">
        <v>22</v>
      </c>
      <c r="B26" s="49" t="s">
        <v>149</v>
      </c>
      <c r="C26" s="50" t="s">
        <v>58</v>
      </c>
      <c r="D26" s="3" t="s">
        <v>59</v>
      </c>
      <c r="E26" s="49" t="s">
        <v>150</v>
      </c>
      <c r="F26" s="52">
        <f>SUM(AB26:AC26)</f>
        <v>139200</v>
      </c>
      <c r="G26" s="52">
        <f t="shared" si="0"/>
        <v>0</v>
      </c>
      <c r="H26" s="52">
        <f t="shared" si="1"/>
        <v>0</v>
      </c>
      <c r="I26" s="53">
        <f t="shared" si="2"/>
        <v>139200</v>
      </c>
      <c r="J26" s="14"/>
      <c r="K26" s="29"/>
      <c r="L26" s="49"/>
      <c r="M26" s="47" t="s">
        <v>148</v>
      </c>
      <c r="N26" s="10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46"/>
      <c r="AC26" s="46">
        <v>139200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ht="99">
      <c r="A27" s="50">
        <v>23</v>
      </c>
      <c r="B27" s="49" t="s">
        <v>186</v>
      </c>
      <c r="C27" s="50" t="s">
        <v>182</v>
      </c>
      <c r="D27" s="3" t="s">
        <v>183</v>
      </c>
      <c r="E27" s="49" t="s">
        <v>184</v>
      </c>
      <c r="F27" s="52">
        <v>2560</v>
      </c>
      <c r="G27" s="52">
        <f t="shared" si="0"/>
        <v>2560</v>
      </c>
      <c r="H27" s="52">
        <f t="shared" si="1"/>
        <v>2560</v>
      </c>
      <c r="I27" s="53">
        <f t="shared" si="2"/>
        <v>0</v>
      </c>
      <c r="J27" s="14">
        <v>10812</v>
      </c>
      <c r="K27" s="29"/>
      <c r="L27" s="49"/>
      <c r="M27" s="47" t="s">
        <v>185</v>
      </c>
      <c r="N27" s="10"/>
      <c r="O27" s="21"/>
      <c r="P27" s="12"/>
      <c r="Q27" s="12"/>
      <c r="R27" s="12">
        <v>2560</v>
      </c>
      <c r="S27" s="12"/>
      <c r="T27" s="12"/>
      <c r="U27" s="12"/>
      <c r="V27" s="12"/>
      <c r="W27" s="12"/>
      <c r="X27" s="12"/>
      <c r="Y27" s="12"/>
      <c r="Z27" s="12"/>
      <c r="AA27" s="1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27" ht="115.5">
      <c r="A28" s="50">
        <v>24</v>
      </c>
      <c r="B28" s="1" t="s">
        <v>209</v>
      </c>
      <c r="C28" s="26" t="s">
        <v>152</v>
      </c>
      <c r="D28" s="1" t="s">
        <v>42</v>
      </c>
      <c r="E28" s="1" t="s">
        <v>41</v>
      </c>
      <c r="F28" s="52">
        <v>43387</v>
      </c>
      <c r="G28" s="52">
        <f t="shared" si="0"/>
        <v>0</v>
      </c>
      <c r="H28" s="52">
        <f t="shared" si="1"/>
        <v>2446</v>
      </c>
      <c r="I28" s="53">
        <f t="shared" si="2"/>
        <v>40941</v>
      </c>
      <c r="J28" s="33" t="s">
        <v>153</v>
      </c>
      <c r="K28" s="29"/>
      <c r="L28" s="49" t="s">
        <v>154</v>
      </c>
      <c r="M28" s="47" t="s">
        <v>155</v>
      </c>
      <c r="N28" s="29"/>
      <c r="O28" s="21"/>
      <c r="P28" s="12">
        <v>2446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41" customFormat="1" ht="49.5">
      <c r="A29" s="50">
        <v>25</v>
      </c>
      <c r="B29" s="51"/>
      <c r="C29" s="24" t="s">
        <v>156</v>
      </c>
      <c r="D29" s="25" t="s">
        <v>157</v>
      </c>
      <c r="E29" s="23" t="s">
        <v>158</v>
      </c>
      <c r="F29" s="54">
        <v>330386</v>
      </c>
      <c r="G29" s="52">
        <f t="shared" si="0"/>
        <v>62094</v>
      </c>
      <c r="H29" s="52">
        <f t="shared" si="1"/>
        <v>253023</v>
      </c>
      <c r="I29" s="53">
        <f t="shared" si="2"/>
        <v>77363</v>
      </c>
      <c r="J29" s="33"/>
      <c r="K29" s="30"/>
      <c r="L29" s="49" t="s">
        <v>159</v>
      </c>
      <c r="M29" s="40" t="s">
        <v>160</v>
      </c>
      <c r="N29" s="26"/>
      <c r="O29" s="27"/>
      <c r="P29" s="28">
        <v>128870</v>
      </c>
      <c r="Q29" s="28">
        <v>62059</v>
      </c>
      <c r="R29" s="28">
        <v>62094</v>
      </c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41" customFormat="1" ht="66">
      <c r="A30" s="50">
        <v>26</v>
      </c>
      <c r="B30" s="51" t="s">
        <v>207</v>
      </c>
      <c r="C30" s="24" t="s">
        <v>204</v>
      </c>
      <c r="D30" s="25" t="s">
        <v>205</v>
      </c>
      <c r="E30" s="23" t="s">
        <v>206</v>
      </c>
      <c r="F30" s="54">
        <v>800000</v>
      </c>
      <c r="G30" s="52">
        <f>R30</f>
        <v>0</v>
      </c>
      <c r="H30" s="52">
        <f>SUM(P30:R30)</f>
        <v>0</v>
      </c>
      <c r="I30" s="53">
        <f>F30-H30</f>
        <v>800000</v>
      </c>
      <c r="J30" s="33"/>
      <c r="K30" s="30"/>
      <c r="L30" s="49"/>
      <c r="M30" s="40"/>
      <c r="N30" s="26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s="41" customFormat="1" ht="66">
      <c r="A31" s="50">
        <v>27</v>
      </c>
      <c r="B31" s="51" t="s">
        <v>192</v>
      </c>
      <c r="C31" s="24" t="s">
        <v>187</v>
      </c>
      <c r="D31" s="25" t="s">
        <v>188</v>
      </c>
      <c r="E31" s="23" t="s">
        <v>189</v>
      </c>
      <c r="F31" s="54">
        <v>32720</v>
      </c>
      <c r="G31" s="52">
        <f t="shared" si="0"/>
        <v>1500</v>
      </c>
      <c r="H31" s="52">
        <f t="shared" si="1"/>
        <v>5000</v>
      </c>
      <c r="I31" s="53">
        <f t="shared" si="2"/>
        <v>27720</v>
      </c>
      <c r="J31" s="33" t="s">
        <v>191</v>
      </c>
      <c r="K31" s="30"/>
      <c r="L31" s="49"/>
      <c r="M31" s="40" t="s">
        <v>190</v>
      </c>
      <c r="N31" s="26"/>
      <c r="O31" s="27"/>
      <c r="P31" s="28"/>
      <c r="Q31" s="28">
        <v>3500</v>
      </c>
      <c r="R31" s="28">
        <v>1500</v>
      </c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38" customFormat="1" ht="24.75" customHeight="1">
      <c r="A32" s="15"/>
      <c r="B32" s="16" t="s">
        <v>1</v>
      </c>
      <c r="C32" s="17"/>
      <c r="D32" s="18"/>
      <c r="E32" s="18"/>
      <c r="F32" s="19">
        <f>SUM(F5:F31)</f>
        <v>6218553</v>
      </c>
      <c r="G32" s="19">
        <f>SUM(G5:G31)</f>
        <v>451606</v>
      </c>
      <c r="H32" s="19">
        <f>SUM(H5:H31)</f>
        <v>4001898</v>
      </c>
      <c r="I32" s="19">
        <f>SUM(I5:I31)</f>
        <v>2216655</v>
      </c>
      <c r="J32" s="20"/>
      <c r="K32" s="31"/>
      <c r="L32" s="42"/>
      <c r="M32" s="48"/>
      <c r="N32" s="34"/>
      <c r="O32" s="2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10" ht="6" customHeight="1">
      <c r="A33" s="4"/>
      <c r="B33" s="5"/>
      <c r="C33" s="6"/>
      <c r="D33" s="43"/>
      <c r="E33" s="5"/>
      <c r="F33" s="5"/>
      <c r="G33" s="5"/>
      <c r="H33" s="5"/>
      <c r="I33" s="5"/>
      <c r="J33" s="6"/>
    </row>
    <row r="34" spans="1:7" ht="16.5" hidden="1">
      <c r="A34" s="68" t="s">
        <v>161</v>
      </c>
      <c r="B34" s="68"/>
      <c r="C34" s="68"/>
      <c r="D34" s="68"/>
      <c r="E34" s="68"/>
      <c r="F34" s="68"/>
      <c r="G34" s="68"/>
    </row>
    <row r="35" spans="1:7" ht="16.5" hidden="1">
      <c r="A35" s="69" t="s">
        <v>162</v>
      </c>
      <c r="B35" s="69"/>
      <c r="C35" s="69"/>
      <c r="D35" s="69"/>
      <c r="E35" s="69"/>
      <c r="F35" s="69"/>
      <c r="G35" s="69"/>
    </row>
    <row r="36" spans="1:7" ht="16.5" hidden="1">
      <c r="A36" s="70" t="s">
        <v>163</v>
      </c>
      <c r="B36" s="70"/>
      <c r="C36" s="70"/>
      <c r="D36" s="70"/>
      <c r="E36" s="70"/>
      <c r="F36" s="70"/>
      <c r="G36" s="70"/>
    </row>
    <row r="37" spans="1:27" s="7" customFormat="1" ht="16.5" hidden="1">
      <c r="A37" s="70" t="s">
        <v>164</v>
      </c>
      <c r="B37" s="70"/>
      <c r="C37" s="70"/>
      <c r="D37" s="70"/>
      <c r="E37" s="70"/>
      <c r="F37" s="70"/>
      <c r="G37" s="70"/>
      <c r="J37" s="9"/>
      <c r="K37" s="32"/>
      <c r="L37" s="39"/>
      <c r="M37" s="44"/>
      <c r="N37" s="44"/>
      <c r="O37" s="4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s="7" customFormat="1" ht="19.5">
      <c r="A38" s="64" t="s">
        <v>165</v>
      </c>
      <c r="B38" s="64"/>
      <c r="C38" s="64"/>
      <c r="D38" s="8"/>
      <c r="E38" s="65" t="s">
        <v>166</v>
      </c>
      <c r="F38" s="65"/>
      <c r="G38" s="65"/>
      <c r="J38" s="9"/>
      <c r="K38" s="32"/>
      <c r="L38" s="39"/>
      <c r="M38" s="44"/>
      <c r="N38" s="44"/>
      <c r="O38" s="45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</sheetData>
  <sheetProtection/>
  <autoFilter ref="A4:AA32"/>
  <mergeCells count="23">
    <mergeCell ref="A36:G36"/>
    <mergeCell ref="A37:G37"/>
    <mergeCell ref="A38:C38"/>
    <mergeCell ref="E38:G38"/>
    <mergeCell ref="J3:J4"/>
    <mergeCell ref="K3:K4"/>
    <mergeCell ref="F3:F4"/>
    <mergeCell ref="G3:H3"/>
    <mergeCell ref="I3:I4"/>
    <mergeCell ref="P3:AA3"/>
    <mergeCell ref="A34:G34"/>
    <mergeCell ref="A35:G35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5" sqref="K1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bestFit="1" customWidth="1"/>
    <col min="18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167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Q5</f>
        <v>720</v>
      </c>
      <c r="H5" s="52">
        <f>SUM(P5:Q5)</f>
        <v>720</v>
      </c>
      <c r="I5" s="53">
        <f>F5-H5</f>
        <v>19800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8">Q6</f>
        <v>0</v>
      </c>
      <c r="H6" s="52">
        <f aca="true" t="shared" si="1" ref="H6:H28">SUM(P6:Q6)</f>
        <v>0</v>
      </c>
      <c r="I6" s="53">
        <f aca="true" t="shared" si="2" ref="I6:I28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1320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97304</v>
      </c>
      <c r="H11" s="52">
        <f t="shared" si="1"/>
        <v>114629</v>
      </c>
      <c r="I11" s="53">
        <f t="shared" si="2"/>
        <v>166598</v>
      </c>
      <c r="J11" s="33" t="s">
        <v>86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5827</v>
      </c>
      <c r="H12" s="52">
        <f t="shared" si="1"/>
        <v>51093</v>
      </c>
      <c r="I12" s="53">
        <f t="shared" si="2"/>
        <v>35552</v>
      </c>
      <c r="J12" s="33" t="s">
        <v>102</v>
      </c>
      <c r="K12" s="29"/>
      <c r="L12" s="49" t="s">
        <v>168</v>
      </c>
      <c r="M12" s="47" t="s">
        <v>88</v>
      </c>
      <c r="N12" s="33"/>
      <c r="O12" s="21"/>
      <c r="P12" s="12">
        <v>45266</v>
      </c>
      <c r="Q12" s="12">
        <v>5827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14490</v>
      </c>
      <c r="H13" s="52">
        <f t="shared" si="1"/>
        <v>15407</v>
      </c>
      <c r="I13" s="53">
        <f t="shared" si="2"/>
        <v>85532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2328078</v>
      </c>
      <c r="H14" s="52">
        <f t="shared" si="1"/>
        <v>2328078</v>
      </c>
      <c r="I14" s="53">
        <f t="shared" si="2"/>
        <v>34078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7115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9815</v>
      </c>
      <c r="H19" s="52">
        <f t="shared" si="1"/>
        <v>14872</v>
      </c>
      <c r="I19" s="53">
        <f t="shared" si="2"/>
        <v>21956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0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86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>Q22</f>
        <v>0</v>
      </c>
      <c r="H22" s="52">
        <f>SUM(P22:Q22)</f>
        <v>0</v>
      </c>
      <c r="I22" s="53">
        <f>F22-H22</f>
        <v>4000</v>
      </c>
      <c r="J22" s="55" t="s">
        <v>172</v>
      </c>
      <c r="K22" s="29"/>
      <c r="L22" s="49"/>
      <c r="M22" s="47" t="s">
        <v>171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6">
      <c r="A23" s="50">
        <v>19</v>
      </c>
      <c r="B23" s="49" t="s">
        <v>175</v>
      </c>
      <c r="C23" s="50" t="s">
        <v>174</v>
      </c>
      <c r="D23" s="3" t="s">
        <v>177</v>
      </c>
      <c r="E23" s="49" t="s">
        <v>178</v>
      </c>
      <c r="F23" s="52">
        <v>4000</v>
      </c>
      <c r="G23" s="52">
        <f>Q23</f>
        <v>0</v>
      </c>
      <c r="H23" s="52">
        <f>SUM(P23:Q23)</f>
        <v>0</v>
      </c>
      <c r="I23" s="53">
        <f>F23-H23</f>
        <v>4000</v>
      </c>
      <c r="J23" s="55" t="s">
        <v>179</v>
      </c>
      <c r="K23" s="29"/>
      <c r="L23" s="49"/>
      <c r="M23" s="47" t="s">
        <v>180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39" ht="49.5">
      <c r="A24" s="50">
        <v>20</v>
      </c>
      <c r="B24" s="49" t="s">
        <v>143</v>
      </c>
      <c r="C24" s="50" t="s">
        <v>144</v>
      </c>
      <c r="D24" s="3" t="s">
        <v>145</v>
      </c>
      <c r="E24" s="49" t="s">
        <v>181</v>
      </c>
      <c r="F24" s="52">
        <f>SUM(AB24:AD24)</f>
        <v>807483</v>
      </c>
      <c r="G24" s="52">
        <f t="shared" si="0"/>
        <v>253106</v>
      </c>
      <c r="H24" s="52">
        <f t="shared" si="1"/>
        <v>797597</v>
      </c>
      <c r="I24" s="53">
        <f t="shared" si="2"/>
        <v>9886</v>
      </c>
      <c r="J24" s="14"/>
      <c r="K24" s="29"/>
      <c r="L24" s="49" t="s">
        <v>147</v>
      </c>
      <c r="M24" s="47" t="s">
        <v>148</v>
      </c>
      <c r="N24" s="10"/>
      <c r="O24" s="21"/>
      <c r="P24" s="12">
        <v>544491</v>
      </c>
      <c r="Q24" s="12">
        <v>253106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46">
        <v>296328</v>
      </c>
      <c r="AC24" s="46">
        <v>258049</v>
      </c>
      <c r="AD24" s="46">
        <v>253106</v>
      </c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ht="49.5">
      <c r="A25" s="50">
        <v>21</v>
      </c>
      <c r="B25" s="49" t="s">
        <v>149</v>
      </c>
      <c r="C25" s="50" t="s">
        <v>58</v>
      </c>
      <c r="D25" s="3" t="s">
        <v>59</v>
      </c>
      <c r="E25" s="49" t="s">
        <v>150</v>
      </c>
      <c r="F25" s="52">
        <f>SUM(AB25:AC25)</f>
        <v>139200</v>
      </c>
      <c r="G25" s="52">
        <f t="shared" si="0"/>
        <v>0</v>
      </c>
      <c r="H25" s="52">
        <f t="shared" si="1"/>
        <v>0</v>
      </c>
      <c r="I25" s="53">
        <f t="shared" si="2"/>
        <v>139200</v>
      </c>
      <c r="J25" s="14"/>
      <c r="K25" s="29"/>
      <c r="L25" s="49"/>
      <c r="M25" s="47" t="s">
        <v>148</v>
      </c>
      <c r="N25" s="10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46"/>
      <c r="AC25" s="46">
        <v>139200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ht="99">
      <c r="A26" s="50">
        <v>22</v>
      </c>
      <c r="B26" s="49" t="s">
        <v>186</v>
      </c>
      <c r="C26" s="50" t="s">
        <v>182</v>
      </c>
      <c r="D26" s="3" t="s">
        <v>183</v>
      </c>
      <c r="E26" s="49" t="s">
        <v>184</v>
      </c>
      <c r="F26" s="52">
        <v>2560</v>
      </c>
      <c r="G26" s="52">
        <f>Q26</f>
        <v>0</v>
      </c>
      <c r="H26" s="52">
        <f>SUM(P26:Q26)</f>
        <v>0</v>
      </c>
      <c r="I26" s="53">
        <f>F26-H26</f>
        <v>2560</v>
      </c>
      <c r="J26" s="14">
        <v>10812</v>
      </c>
      <c r="K26" s="29"/>
      <c r="L26" s="49"/>
      <c r="M26" s="47" t="s">
        <v>185</v>
      </c>
      <c r="N26" s="10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27" ht="99">
      <c r="A27" s="50">
        <v>23</v>
      </c>
      <c r="B27" s="1" t="s">
        <v>151</v>
      </c>
      <c r="C27" s="26" t="s">
        <v>152</v>
      </c>
      <c r="D27" s="1" t="s">
        <v>42</v>
      </c>
      <c r="E27" s="1" t="s">
        <v>41</v>
      </c>
      <c r="F27" s="52">
        <v>43387</v>
      </c>
      <c r="G27" s="52">
        <f t="shared" si="0"/>
        <v>0</v>
      </c>
      <c r="H27" s="52">
        <f t="shared" si="1"/>
        <v>2446</v>
      </c>
      <c r="I27" s="53">
        <f t="shared" si="2"/>
        <v>40941</v>
      </c>
      <c r="J27" s="33" t="s">
        <v>153</v>
      </c>
      <c r="K27" s="29"/>
      <c r="L27" s="49" t="s">
        <v>154</v>
      </c>
      <c r="M27" s="47" t="s">
        <v>155</v>
      </c>
      <c r="N27" s="29"/>
      <c r="O27" s="21"/>
      <c r="P27" s="12">
        <v>2446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41" customFormat="1" ht="49.5">
      <c r="A28" s="50">
        <v>24</v>
      </c>
      <c r="B28" s="51"/>
      <c r="C28" s="24" t="s">
        <v>156</v>
      </c>
      <c r="D28" s="25" t="s">
        <v>157</v>
      </c>
      <c r="E28" s="23" t="s">
        <v>158</v>
      </c>
      <c r="F28" s="54">
        <v>330386</v>
      </c>
      <c r="G28" s="52">
        <f t="shared" si="0"/>
        <v>62059</v>
      </c>
      <c r="H28" s="52">
        <f t="shared" si="1"/>
        <v>190929</v>
      </c>
      <c r="I28" s="53">
        <f t="shared" si="2"/>
        <v>139457</v>
      </c>
      <c r="J28" s="33"/>
      <c r="K28" s="30"/>
      <c r="L28" s="49" t="s">
        <v>159</v>
      </c>
      <c r="M28" s="40" t="s">
        <v>160</v>
      </c>
      <c r="N28" s="26"/>
      <c r="O28" s="27"/>
      <c r="P28" s="28">
        <v>128870</v>
      </c>
      <c r="Q28" s="28">
        <v>62059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s="41" customFormat="1" ht="66">
      <c r="A29" s="50">
        <v>25</v>
      </c>
      <c r="B29" s="51" t="s">
        <v>192</v>
      </c>
      <c r="C29" s="24" t="s">
        <v>187</v>
      </c>
      <c r="D29" s="25" t="s">
        <v>188</v>
      </c>
      <c r="E29" s="23" t="s">
        <v>189</v>
      </c>
      <c r="F29" s="54">
        <v>32720</v>
      </c>
      <c r="G29" s="52">
        <f>Q29</f>
        <v>3500</v>
      </c>
      <c r="H29" s="52">
        <f>SUM(P29:Q29)</f>
        <v>3500</v>
      </c>
      <c r="I29" s="53">
        <f>F29-H29</f>
        <v>29220</v>
      </c>
      <c r="J29" s="33" t="s">
        <v>191</v>
      </c>
      <c r="K29" s="30"/>
      <c r="L29" s="49"/>
      <c r="M29" s="40" t="s">
        <v>190</v>
      </c>
      <c r="N29" s="26"/>
      <c r="O29" s="27"/>
      <c r="P29" s="28"/>
      <c r="Q29" s="28">
        <v>3500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38" customFormat="1" ht="24.75" customHeight="1">
      <c r="A30" s="15"/>
      <c r="B30" s="16" t="s">
        <v>1</v>
      </c>
      <c r="C30" s="17"/>
      <c r="D30" s="18"/>
      <c r="E30" s="18"/>
      <c r="F30" s="19">
        <f>SUM(F5:F29)</f>
        <v>4645141</v>
      </c>
      <c r="G30" s="19">
        <f>SUM(G5:G29)</f>
        <v>2783334</v>
      </c>
      <c r="H30" s="19">
        <f>SUM(H5:H29)</f>
        <v>3550292</v>
      </c>
      <c r="I30" s="19">
        <f>SUM(I5:I29)</f>
        <v>1094849</v>
      </c>
      <c r="J30" s="20"/>
      <c r="K30" s="31"/>
      <c r="L30" s="42"/>
      <c r="M30" s="48"/>
      <c r="N30" s="34"/>
      <c r="O30" s="2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10" ht="6" customHeight="1">
      <c r="A31" s="4"/>
      <c r="B31" s="5"/>
      <c r="C31" s="6"/>
      <c r="D31" s="43"/>
      <c r="E31" s="5"/>
      <c r="F31" s="5"/>
      <c r="G31" s="5"/>
      <c r="H31" s="5"/>
      <c r="I31" s="5"/>
      <c r="J31" s="6"/>
    </row>
    <row r="32" spans="1:7" ht="16.5" hidden="1">
      <c r="A32" s="68" t="s">
        <v>161</v>
      </c>
      <c r="B32" s="68"/>
      <c r="C32" s="68"/>
      <c r="D32" s="68"/>
      <c r="E32" s="68"/>
      <c r="F32" s="68"/>
      <c r="G32" s="68"/>
    </row>
    <row r="33" spans="1:7" ht="16.5" hidden="1">
      <c r="A33" s="69" t="s">
        <v>162</v>
      </c>
      <c r="B33" s="69"/>
      <c r="C33" s="69"/>
      <c r="D33" s="69"/>
      <c r="E33" s="69"/>
      <c r="F33" s="69"/>
      <c r="G33" s="69"/>
    </row>
    <row r="34" spans="1:7" ht="16.5" hidden="1">
      <c r="A34" s="70" t="s">
        <v>163</v>
      </c>
      <c r="B34" s="70"/>
      <c r="C34" s="70"/>
      <c r="D34" s="70"/>
      <c r="E34" s="70"/>
      <c r="F34" s="70"/>
      <c r="G34" s="70"/>
    </row>
    <row r="35" spans="1:27" s="7" customFormat="1" ht="16.5" hidden="1">
      <c r="A35" s="70" t="s">
        <v>164</v>
      </c>
      <c r="B35" s="70"/>
      <c r="C35" s="70"/>
      <c r="D35" s="70"/>
      <c r="E35" s="70"/>
      <c r="F35" s="70"/>
      <c r="G35" s="70"/>
      <c r="J35" s="9"/>
      <c r="K35" s="32"/>
      <c r="L35" s="39"/>
      <c r="M35" s="44"/>
      <c r="N35" s="44"/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s="7" customFormat="1" ht="19.5">
      <c r="A36" s="64" t="s">
        <v>165</v>
      </c>
      <c r="B36" s="64"/>
      <c r="C36" s="64"/>
      <c r="D36" s="8"/>
      <c r="E36" s="65" t="s">
        <v>166</v>
      </c>
      <c r="F36" s="65"/>
      <c r="G36" s="65"/>
      <c r="J36" s="9"/>
      <c r="K36" s="32"/>
      <c r="L36" s="39"/>
      <c r="M36" s="44"/>
      <c r="N36" s="44"/>
      <c r="O36" s="45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</sheetData>
  <sheetProtection/>
  <autoFilter ref="A4:AA30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32:G32"/>
    <mergeCell ref="A33:G33"/>
    <mergeCell ref="L3:L4"/>
    <mergeCell ref="M3:M4"/>
    <mergeCell ref="N3:N4"/>
    <mergeCell ref="O3:O4"/>
    <mergeCell ref="A34:G34"/>
    <mergeCell ref="A35:G35"/>
    <mergeCell ref="A36:C36"/>
    <mergeCell ref="E36:G36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zoomScalePageLayoutView="0" workbookViewId="0" topLeftCell="A1">
      <pane xSplit="3" ySplit="4" topLeftCell="D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customWidth="1"/>
    <col min="17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P5</f>
        <v>0</v>
      </c>
      <c r="H5" s="52">
        <f>SUM(P5)</f>
        <v>0</v>
      </c>
      <c r="I5" s="53">
        <f>F5-H5</f>
        <v>20520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5">P6</f>
        <v>0</v>
      </c>
      <c r="H6" s="52">
        <f aca="true" t="shared" si="1" ref="H6:H25">SUM(P6)</f>
        <v>0</v>
      </c>
      <c r="I6" s="53">
        <f aca="true" t="shared" si="2" ref="I6:I25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5600</v>
      </c>
      <c r="H7" s="52">
        <f t="shared" si="1"/>
        <v>5600</v>
      </c>
      <c r="I7" s="53">
        <f t="shared" si="2"/>
        <v>6699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2800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92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17325</v>
      </c>
      <c r="H11" s="52">
        <f t="shared" si="1"/>
        <v>17325</v>
      </c>
      <c r="I11" s="53">
        <f t="shared" si="2"/>
        <v>263902</v>
      </c>
      <c r="J11" s="33" t="s">
        <v>92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45266</v>
      </c>
      <c r="H12" s="52">
        <f t="shared" si="1"/>
        <v>45266</v>
      </c>
      <c r="I12" s="53">
        <f t="shared" si="2"/>
        <v>41379</v>
      </c>
      <c r="J12" s="33" t="s">
        <v>102</v>
      </c>
      <c r="K12" s="29"/>
      <c r="L12" s="49" t="s">
        <v>103</v>
      </c>
      <c r="M12" s="47" t="s">
        <v>88</v>
      </c>
      <c r="N12" s="33"/>
      <c r="O12" s="21"/>
      <c r="P12" s="12">
        <v>45266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917</v>
      </c>
      <c r="H13" s="52">
        <f t="shared" si="1"/>
        <v>917</v>
      </c>
      <c r="I13" s="53">
        <f t="shared" si="2"/>
        <v>100022</v>
      </c>
      <c r="J13" s="33" t="s">
        <v>108</v>
      </c>
      <c r="K13" s="29"/>
      <c r="L13" s="49" t="s">
        <v>109</v>
      </c>
      <c r="M13" s="47" t="s">
        <v>110</v>
      </c>
      <c r="N13" s="33"/>
      <c r="O13" s="21"/>
      <c r="P13" s="12">
        <v>917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0</v>
      </c>
      <c r="H14" s="52">
        <f t="shared" si="1"/>
        <v>0</v>
      </c>
      <c r="I14" s="53">
        <f t="shared" si="2"/>
        <v>2362156</v>
      </c>
      <c r="J14" s="33"/>
      <c r="K14" s="29"/>
      <c r="L14" s="49" t="s">
        <v>114</v>
      </c>
      <c r="M14" s="47" t="s">
        <v>115</v>
      </c>
      <c r="N14" s="33"/>
      <c r="O14" s="2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7920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151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0</v>
      </c>
      <c r="I17" s="53">
        <f t="shared" si="2"/>
        <v>25749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5057</v>
      </c>
      <c r="H19" s="52">
        <f t="shared" si="1"/>
        <v>5057</v>
      </c>
      <c r="I19" s="53">
        <f t="shared" si="2"/>
        <v>31771</v>
      </c>
      <c r="J19" s="33" t="s">
        <v>45</v>
      </c>
      <c r="K19" s="29"/>
      <c r="L19" s="49" t="s">
        <v>135</v>
      </c>
      <c r="M19" s="10" t="s">
        <v>110</v>
      </c>
      <c r="N19" s="33"/>
      <c r="O19" s="21"/>
      <c r="P19" s="12">
        <v>5057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6115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92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39" ht="49.5">
      <c r="A22" s="50">
        <v>18</v>
      </c>
      <c r="B22" s="49" t="s">
        <v>143</v>
      </c>
      <c r="C22" s="50" t="s">
        <v>144</v>
      </c>
      <c r="D22" s="3" t="s">
        <v>145</v>
      </c>
      <c r="E22" s="49" t="s">
        <v>146</v>
      </c>
      <c r="F22" s="52">
        <f>SUM(AB22:AC22)</f>
        <v>554377</v>
      </c>
      <c r="G22" s="52">
        <f t="shared" si="0"/>
        <v>544491</v>
      </c>
      <c r="H22" s="52">
        <f t="shared" si="1"/>
        <v>544491</v>
      </c>
      <c r="I22" s="53">
        <f t="shared" si="2"/>
        <v>9886</v>
      </c>
      <c r="J22" s="14"/>
      <c r="K22" s="29"/>
      <c r="L22" s="49" t="s">
        <v>147</v>
      </c>
      <c r="M22" s="47" t="s">
        <v>148</v>
      </c>
      <c r="N22" s="10"/>
      <c r="O22" s="21"/>
      <c r="P22" s="12">
        <v>544491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46">
        <v>296328</v>
      </c>
      <c r="AC22" s="46">
        <v>258049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ht="49.5">
      <c r="A23" s="50">
        <v>19</v>
      </c>
      <c r="B23" s="49" t="s">
        <v>149</v>
      </c>
      <c r="C23" s="50" t="s">
        <v>58</v>
      </c>
      <c r="D23" s="3" t="s">
        <v>59</v>
      </c>
      <c r="E23" s="49" t="s">
        <v>150</v>
      </c>
      <c r="F23" s="52">
        <f>SUM(AB23:AC23)</f>
        <v>139200</v>
      </c>
      <c r="G23" s="52">
        <f>P23</f>
        <v>0</v>
      </c>
      <c r="H23" s="52">
        <f>SUM(P23)</f>
        <v>0</v>
      </c>
      <c r="I23" s="53">
        <f>F23-H23</f>
        <v>139200</v>
      </c>
      <c r="J23" s="14"/>
      <c r="K23" s="29"/>
      <c r="L23" s="49"/>
      <c r="M23" s="47" t="s">
        <v>148</v>
      </c>
      <c r="N23" s="10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46"/>
      <c r="AC23" s="46">
        <v>139200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27" ht="99">
      <c r="A24" s="50">
        <v>20</v>
      </c>
      <c r="B24" s="1" t="s">
        <v>151</v>
      </c>
      <c r="C24" s="26" t="s">
        <v>152</v>
      </c>
      <c r="D24" s="1" t="s">
        <v>42</v>
      </c>
      <c r="E24" s="1" t="s">
        <v>41</v>
      </c>
      <c r="F24" s="52">
        <v>43387</v>
      </c>
      <c r="G24" s="52">
        <f t="shared" si="0"/>
        <v>2446</v>
      </c>
      <c r="H24" s="52">
        <f t="shared" si="1"/>
        <v>2446</v>
      </c>
      <c r="I24" s="53">
        <f t="shared" si="2"/>
        <v>40941</v>
      </c>
      <c r="J24" s="33" t="s">
        <v>153</v>
      </c>
      <c r="K24" s="29"/>
      <c r="L24" s="49" t="s">
        <v>154</v>
      </c>
      <c r="M24" s="47" t="s">
        <v>155</v>
      </c>
      <c r="N24" s="29"/>
      <c r="O24" s="21"/>
      <c r="P24" s="12">
        <v>2446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41" customFormat="1" ht="49.5">
      <c r="A25" s="50">
        <v>21</v>
      </c>
      <c r="B25" s="51"/>
      <c r="C25" s="24" t="s">
        <v>156</v>
      </c>
      <c r="D25" s="25" t="s">
        <v>157</v>
      </c>
      <c r="E25" s="23" t="s">
        <v>158</v>
      </c>
      <c r="F25" s="54">
        <v>330386</v>
      </c>
      <c r="G25" s="52">
        <f t="shared" si="0"/>
        <v>128870</v>
      </c>
      <c r="H25" s="52">
        <f t="shared" si="1"/>
        <v>128870</v>
      </c>
      <c r="I25" s="53">
        <f t="shared" si="2"/>
        <v>201516</v>
      </c>
      <c r="J25" s="33"/>
      <c r="K25" s="30"/>
      <c r="L25" s="49" t="s">
        <v>159</v>
      </c>
      <c r="M25" s="40" t="s">
        <v>160</v>
      </c>
      <c r="N25" s="26"/>
      <c r="O25" s="27"/>
      <c r="P25" s="28">
        <v>128870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38" customFormat="1" ht="24.75" customHeight="1">
      <c r="A26" s="15"/>
      <c r="B26" s="16" t="s">
        <v>1</v>
      </c>
      <c r="C26" s="17"/>
      <c r="D26" s="18"/>
      <c r="E26" s="18"/>
      <c r="F26" s="19">
        <f>SUM(F5:F25)</f>
        <v>4348755</v>
      </c>
      <c r="G26" s="19">
        <f>SUM(G5:G25)</f>
        <v>766958</v>
      </c>
      <c r="H26" s="19">
        <f>SUM(H5:H25)</f>
        <v>766958</v>
      </c>
      <c r="I26" s="19">
        <f>SUM(I5:I25)</f>
        <v>3581797</v>
      </c>
      <c r="J26" s="20"/>
      <c r="K26" s="31"/>
      <c r="L26" s="42"/>
      <c r="M26" s="48"/>
      <c r="N26" s="34"/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10" ht="6" customHeight="1">
      <c r="A27" s="4"/>
      <c r="B27" s="5"/>
      <c r="C27" s="6"/>
      <c r="D27" s="43"/>
      <c r="E27" s="5"/>
      <c r="F27" s="5"/>
      <c r="G27" s="5"/>
      <c r="H27" s="5"/>
      <c r="I27" s="5"/>
      <c r="J27" s="6"/>
    </row>
    <row r="28" spans="1:7" ht="16.5" hidden="1">
      <c r="A28" s="68" t="s">
        <v>161</v>
      </c>
      <c r="B28" s="68"/>
      <c r="C28" s="68"/>
      <c r="D28" s="68"/>
      <c r="E28" s="68"/>
      <c r="F28" s="68"/>
      <c r="G28" s="68"/>
    </row>
    <row r="29" spans="1:7" ht="16.5" hidden="1">
      <c r="A29" s="69" t="s">
        <v>162</v>
      </c>
      <c r="B29" s="69"/>
      <c r="C29" s="69"/>
      <c r="D29" s="69"/>
      <c r="E29" s="69"/>
      <c r="F29" s="69"/>
      <c r="G29" s="69"/>
    </row>
    <row r="30" spans="1:7" ht="16.5" hidden="1">
      <c r="A30" s="70" t="s">
        <v>163</v>
      </c>
      <c r="B30" s="70"/>
      <c r="C30" s="70"/>
      <c r="D30" s="70"/>
      <c r="E30" s="70"/>
      <c r="F30" s="70"/>
      <c r="G30" s="70"/>
    </row>
    <row r="31" spans="1:27" s="7" customFormat="1" ht="16.5" hidden="1">
      <c r="A31" s="70" t="s">
        <v>164</v>
      </c>
      <c r="B31" s="70"/>
      <c r="C31" s="70"/>
      <c r="D31" s="70"/>
      <c r="E31" s="70"/>
      <c r="F31" s="70"/>
      <c r="G31" s="70"/>
      <c r="J31" s="9"/>
      <c r="K31" s="32"/>
      <c r="L31" s="39"/>
      <c r="M31" s="44"/>
      <c r="N31" s="44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7" customFormat="1" ht="19.5">
      <c r="A32" s="64" t="s">
        <v>165</v>
      </c>
      <c r="B32" s="64"/>
      <c r="C32" s="64"/>
      <c r="D32" s="8"/>
      <c r="E32" s="65" t="s">
        <v>166</v>
      </c>
      <c r="F32" s="65"/>
      <c r="G32" s="65"/>
      <c r="J32" s="9"/>
      <c r="K32" s="32"/>
      <c r="L32" s="39"/>
      <c r="M32" s="44"/>
      <c r="N32" s="44"/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</sheetData>
  <sheetProtection/>
  <autoFilter ref="A4:AA26"/>
  <mergeCells count="23">
    <mergeCell ref="A32:C32"/>
    <mergeCell ref="E32:G32"/>
    <mergeCell ref="P3:AA3"/>
    <mergeCell ref="A28:G28"/>
    <mergeCell ref="J3:J4"/>
    <mergeCell ref="K3:K4"/>
    <mergeCell ref="L3:L4"/>
    <mergeCell ref="E3:E4"/>
    <mergeCell ref="F3:F4"/>
    <mergeCell ref="G3:H3"/>
    <mergeCell ref="A29:G29"/>
    <mergeCell ref="A30:G30"/>
    <mergeCell ref="A31:G31"/>
    <mergeCell ref="M3:M4"/>
    <mergeCell ref="N3:N4"/>
    <mergeCell ref="I3:I4"/>
    <mergeCell ref="O3:O4"/>
    <mergeCell ref="A1:L1"/>
    <mergeCell ref="A2:L2"/>
    <mergeCell ref="A3:A4"/>
    <mergeCell ref="B3:B4"/>
    <mergeCell ref="C3:C4"/>
    <mergeCell ref="D3:D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2020-06-02T00:26:51Z</cp:lastPrinted>
  <dcterms:created xsi:type="dcterms:W3CDTF">2009-03-05T07:06:29Z</dcterms:created>
  <dcterms:modified xsi:type="dcterms:W3CDTF">2020-06-02T00:27:40Z</dcterms:modified>
  <cp:category/>
  <cp:version/>
  <cp:contentType/>
  <cp:contentStatus/>
</cp:coreProperties>
</file>