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545" activeTab="0"/>
  </bookViews>
  <sheets>
    <sheet name="10911" sheetId="1" r:id="rId1"/>
    <sheet name="10910" sheetId="2" r:id="rId2"/>
    <sheet name="10909" sheetId="3" r:id="rId3"/>
    <sheet name="10908" sheetId="4" r:id="rId4"/>
    <sheet name="10907" sheetId="5" r:id="rId5"/>
    <sheet name="10906" sheetId="6" r:id="rId6"/>
    <sheet name="10905" sheetId="7" r:id="rId7"/>
    <sheet name="10904" sheetId="8" r:id="rId8"/>
    <sheet name="10903" sheetId="9" r:id="rId9"/>
    <sheet name="10902" sheetId="10" r:id="rId10"/>
    <sheet name="10901" sheetId="11" r:id="rId11"/>
  </sheets>
  <definedNames>
    <definedName name="_xlnm._FilterDatabase" localSheetId="10" hidden="1">'10901'!$A$4:$AA$26</definedName>
    <definedName name="_xlnm._FilterDatabase" localSheetId="9" hidden="1">'10902'!$A$4:$AA$30</definedName>
    <definedName name="_xlnm._FilterDatabase" localSheetId="8" hidden="1">'10903'!$A$4:$AA$32</definedName>
    <definedName name="_xlnm._FilterDatabase" localSheetId="7" hidden="1">'10904'!$A$4:$AA$44</definedName>
    <definedName name="_xlnm._FilterDatabase" localSheetId="6" hidden="1">'10905'!$A$4:$AA$57</definedName>
    <definedName name="_xlnm._FilterDatabase" localSheetId="5" hidden="1">'10906'!$A$4:$AA$65</definedName>
    <definedName name="_xlnm._FilterDatabase" localSheetId="4" hidden="1">'10907'!$A$4:$AA$69</definedName>
    <definedName name="_xlnm._FilterDatabase" localSheetId="3" hidden="1">'10908'!$A$4:$AA$74</definedName>
    <definedName name="_xlnm._FilterDatabase" localSheetId="2" hidden="1">'10909'!$A$4:$AA$77</definedName>
    <definedName name="_xlnm._FilterDatabase" localSheetId="1" hidden="1">'10910'!$A$4:$AA$82</definedName>
    <definedName name="_xlnm._FilterDatabase" localSheetId="0" hidden="1">'10911'!$A$4:$AA$100</definedName>
    <definedName name="_xlnm.Print_Area" localSheetId="10">'10901'!$A:$L</definedName>
    <definedName name="_xlnm.Print_Area" localSheetId="9">'10902'!$A:$L</definedName>
    <definedName name="_xlnm.Print_Area" localSheetId="8">'10903'!$A:$L</definedName>
    <definedName name="_xlnm.Print_Area" localSheetId="7">'10904'!$A:$L</definedName>
    <definedName name="_xlnm.Print_Area" localSheetId="6">'10905'!$A:$L</definedName>
    <definedName name="_xlnm.Print_Area" localSheetId="5">'10906'!$A:$L</definedName>
    <definedName name="_xlnm.Print_Area" localSheetId="4">'10907'!$A:$L</definedName>
    <definedName name="_xlnm.Print_Area" localSheetId="3">'10908'!$A:$L</definedName>
    <definedName name="_xlnm.Print_Area" localSheetId="2">'10909'!$A:$L</definedName>
    <definedName name="_xlnm.Print_Area" localSheetId="1">'10910'!$A:$L</definedName>
    <definedName name="_xlnm.Print_Area" localSheetId="0">'10911'!$A:$L</definedName>
    <definedName name="_xlnm.Print_Titles" localSheetId="10">'10901'!$1:$4</definedName>
    <definedName name="_xlnm.Print_Titles" localSheetId="9">'10902'!$1:$4</definedName>
    <definedName name="_xlnm.Print_Titles" localSheetId="8">'10903'!$1:$4</definedName>
    <definedName name="_xlnm.Print_Titles" localSheetId="7">'10904'!$1:$4</definedName>
    <definedName name="_xlnm.Print_Titles" localSheetId="6">'10905'!$1:$4</definedName>
    <definedName name="_xlnm.Print_Titles" localSheetId="5">'10906'!$1:$4</definedName>
    <definedName name="_xlnm.Print_Titles" localSheetId="4">'10907'!$1:$4</definedName>
    <definedName name="_xlnm.Print_Titles" localSheetId="3">'10908'!$1:$4</definedName>
    <definedName name="_xlnm.Print_Titles" localSheetId="2">'10909'!$1:$4</definedName>
    <definedName name="_xlnm.Print_Titles" localSheetId="1">'10910'!$1:$4</definedName>
    <definedName name="_xlnm.Print_Titles" localSheetId="0">'10911'!$1:$4</definedName>
  </definedNames>
  <calcPr fullCalcOnLoad="1"/>
</workbook>
</file>

<file path=xl/sharedStrings.xml><?xml version="1.0" encoding="utf-8"?>
<sst xmlns="http://schemas.openxmlformats.org/spreadsheetml/2006/main" count="4169" uniqueCount="565">
  <si>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</si>
  <si>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</si>
  <si>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</si>
  <si>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</si>
  <si>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</si>
  <si>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</si>
  <si>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</si>
  <si>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</si>
  <si>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</si>
  <si>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</si>
  <si>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</si>
  <si>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</si>
  <si>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</si>
  <si>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</si>
  <si>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</si>
  <si>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</si>
  <si>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</si>
  <si>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</si>
  <si>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</si>
  <si>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</si>
  <si>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</si>
  <si>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</si>
  <si>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</si>
  <si>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</si>
  <si>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</si>
  <si>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</si>
  <si>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</si>
  <si>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</si>
  <si>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</si>
  <si>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</si>
  <si>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A108K7</t>
  </si>
  <si>
    <t>校內分設
科目或代號</t>
  </si>
  <si>
    <t>A108H4</t>
  </si>
  <si>
    <t>A10802</t>
  </si>
  <si>
    <t>1080901
1090630</t>
  </si>
  <si>
    <t>1080801
1090731</t>
  </si>
  <si>
    <t>A108E7</t>
  </si>
  <si>
    <t>1080321基府教學參字第1080212402號</t>
  </si>
  <si>
    <t>A108A8</t>
  </si>
  <si>
    <t>1081107基府教學參字第1080269531D號</t>
  </si>
  <si>
    <t>10808
10901</t>
  </si>
  <si>
    <t>1081120基府教特參字第1080274031號</t>
  </si>
  <si>
    <t>108學年度中輟生預防追蹤與復學輔導工作實施計畫-高關懷課程</t>
  </si>
  <si>
    <t>A108L6</t>
  </si>
  <si>
    <t>1081202基府教學參字第1080275319號</t>
  </si>
  <si>
    <t>10808
10907</t>
  </si>
  <si>
    <t>中華民國109年01月01日至109年01月31日止</t>
  </si>
  <si>
    <t>第2次</t>
  </si>
  <si>
    <t>第3次</t>
  </si>
  <si>
    <t>第4次</t>
  </si>
  <si>
    <t>第5次</t>
  </si>
  <si>
    <t>第6次</t>
  </si>
  <si>
    <t>第7次</t>
  </si>
  <si>
    <t>第8次</t>
  </si>
  <si>
    <t>第9次</t>
  </si>
  <si>
    <t>第10次</t>
  </si>
  <si>
    <t>第11次</t>
  </si>
  <si>
    <t>第12次</t>
  </si>
  <si>
    <t>B109A8</t>
  </si>
  <si>
    <t>109年子女教育補助費</t>
  </si>
  <si>
    <t>第1次</t>
  </si>
  <si>
    <t xml:space="preserve">108年地方教育發展基金-國民小學教育-國民小學教育行政及督導-服務費用-專業服務費-講課鐘點、稿費、出席審查及查詢費＃4
</t>
  </si>
  <si>
    <t xml:space="preserve">108學年度國民中學及國民小學彈性學習課程-社團活動經費
</t>
  </si>
  <si>
    <t>1080923基府教學參字第1080264010號</t>
  </si>
  <si>
    <t>原補助金額2萬8,800元，上年度結轉2萬520元。</t>
  </si>
  <si>
    <t>活動組</t>
  </si>
  <si>
    <t xml:space="preserve">(1)應付代收款#0146（108096）項下支應4萬4,000元整。
(2)108年度國民小學教育－國民小學教育行政及督導─其他─其他支出─其他#10項下支應6,000元整。
</t>
  </si>
  <si>
    <t>科技教學與學習及探索計畫(第一期)</t>
  </si>
  <si>
    <t>上年度結轉5萬元。</t>
  </si>
  <si>
    <t>資訊組</t>
  </si>
  <si>
    <t>108年度應付代收款#0146(108051)</t>
  </si>
  <si>
    <t>A108C3</t>
  </si>
  <si>
    <t xml:space="preserve">108學年度國民中小學學生學習扶助-學校開班經費-第1學期
</t>
  </si>
  <si>
    <t>1081003基府教學參字第1080264505號</t>
  </si>
  <si>
    <t>1080701
1080630</t>
  </si>
  <si>
    <t>原補助金額9萬2,553元，上年度結轉1萬2,299元。</t>
  </si>
  <si>
    <t xml:space="preserve">本市108年地方教育發展基金－國民小學教育－國民小學學生公費及獎補助－會費、捐助、補助、分攤、照護、救濟與交流活動費－捐助、補助與獎助－獎助學員生給與
</t>
  </si>
  <si>
    <t>A108D4</t>
  </si>
  <si>
    <t>108學年度第1學期軍公教遺族及傷殘榮軍子女就學費用優待補助</t>
  </si>
  <si>
    <t>1081014基府教學參字第1080265688號</t>
  </si>
  <si>
    <t>原補助金額2萬1,100元，上年度結轉2,800元。</t>
  </si>
  <si>
    <t>註冊組</t>
  </si>
  <si>
    <t>應付代收款#0146（108064）</t>
  </si>
  <si>
    <t>A108E6</t>
  </si>
  <si>
    <t xml:space="preserve">108學年度藝術與美感教育深耕計畫-108年度第1期
</t>
  </si>
  <si>
    <t>1081017基府教學參字第1080267940號</t>
  </si>
  <si>
    <t>1080801
1090731</t>
  </si>
  <si>
    <t>上年度結轉4萬元。</t>
  </si>
  <si>
    <t>教學組</t>
  </si>
  <si>
    <t xml:space="preserve">1.108地方教育發展基金-國民小學教育-國民小學教育行政及督導-服務費用-專業服務費-講課鐘點費、稿費、出席費及審查費#4
2.108地方教育發展基金-國民小學教育-國民小學教育行政及督導-其他-其他支出-其他#9
</t>
  </si>
  <si>
    <t>108學年度推動書法教育相關活動經費</t>
  </si>
  <si>
    <t>1081016基府教學參字第1080267839號</t>
  </si>
  <si>
    <t>1080801
1090731</t>
  </si>
  <si>
    <t>上年度結轉1萬元。</t>
  </si>
  <si>
    <t xml:space="preserve">108地方教育發展基金—國民小學教育—中央政府補助國民小學教育經費—用人費用—正式員額薪資—職員薪金#2
</t>
  </si>
  <si>
    <t xml:space="preserve">108學年度課稅配套方案之公私立國中小授課節數及導師費實施計畫-第1-2期
</t>
  </si>
  <si>
    <t xml:space="preserve">1080723基府教學參字第1080253712號
1081127_基府教學參字第1080274945號
</t>
  </si>
  <si>
    <t>原補助金額80萬9,572元，上年度結轉28萬1,227元。</t>
  </si>
  <si>
    <t>應付代收款#0146(108067)，子目代碼:
A108H5</t>
  </si>
  <si>
    <t>A108H5</t>
  </si>
  <si>
    <t xml:space="preserve">108學年度公立國民中學增置專長教師員額實施計畫(國中1000專案)-第1-2期
</t>
  </si>
  <si>
    <t xml:space="preserve">1080815基府教學參字第1080257649號
1081121基府教學參字第1080274209號
</t>
  </si>
  <si>
    <t>10808
10907</t>
  </si>
  <si>
    <t>1.原補助金額35萬7,500元，上年度結轉8萬6,645元。
2.預付11萬3,165元。</t>
  </si>
  <si>
    <t>應付代收款#0146(108071)項下支應(子目代碼：A108J5)</t>
  </si>
  <si>
    <t>A108J5</t>
  </si>
  <si>
    <t xml:space="preserve">108學年度「學習區完全免試國中提升學習品質計畫」經費-第1期(經常門)
</t>
  </si>
  <si>
    <t>1080830基府教學參字第1080258614A號</t>
  </si>
  <si>
    <t>1080801
1090731</t>
  </si>
  <si>
    <t>原補助金額27萬2,800元，上年度結轉10萬939元。</t>
  </si>
  <si>
    <t>註冊組</t>
  </si>
  <si>
    <t xml:space="preserve">(1)中央補助經費由108年度中央政府補助建築及設備─中央政府補助建築及設備─購建固定資產、無形資產及非理財目的之長期投資─購置固定資產─擴充改良房屋及建築設備＃12項下支應。
(2)本案自籌款80萬元，由108年度營建及修建工程─教育局（處）營建及修建工程─購建固定資產、無形資產及非理財目的之長期投資─購置固定資產─擴充改良房屋及建築設備＃7項下支應。
</t>
  </si>
  <si>
    <t>A108K5</t>
  </si>
  <si>
    <t>學校社區共讀站整修工程</t>
  </si>
  <si>
    <t>原補助金額242萬2,477元，上年度結轉236萬2,156元。</t>
  </si>
  <si>
    <t>事務組</t>
  </si>
  <si>
    <t xml:space="preserve">(1)應付代收款＃0146（108083）
(2)「國民小學教育-國民小學教育行政及督導-服務費用-專業服務費-講課鐘點、稿費、出席審查及查詢費#4
</t>
  </si>
  <si>
    <t>A108K6</t>
  </si>
  <si>
    <t xml:space="preserve">108學年度第1學期國教輔導團各學習領域/議題小組輔導員代課鐘點費
</t>
  </si>
  <si>
    <t xml:space="preserve">1081104基府教學參字第1080270745號
</t>
  </si>
  <si>
    <t>原補助金額8萬6,800元，上年度結轉1萬6,560元。</t>
  </si>
  <si>
    <t>108學年度第1學期國教輔導團各學習領域/議題小組輔導員勞健保、勞退金及二代健保補充保費</t>
  </si>
  <si>
    <t>原補助金額1,930元，上年度結轉321元。</t>
  </si>
  <si>
    <t xml:space="preserve">(1)中央補助款：應付代收款＃0146（108083）
(2)本府自籌款：國民小學教育-國民小學教育行政及督導-其他-其他支出-其他＃11
</t>
  </si>
  <si>
    <t>A108L5</t>
  </si>
  <si>
    <t xml:space="preserve">108學年度直轄市、縣(市)推動十二年國民基本教育精進國中小教學品質計畫-國中綜合活動領域第1期團務運作經費
</t>
  </si>
  <si>
    <t>1081122基府教學參字第1080274211號</t>
  </si>
  <si>
    <t>原補助金額5萬1,000元，上年度結轉2萬5,251元。</t>
  </si>
  <si>
    <t>陳正賢</t>
  </si>
  <si>
    <t>應付代收代付款 #0146 (108083)</t>
  </si>
  <si>
    <t xml:space="preserve">108學年度精進國民中小學教師教學專業與課程品質計畫-國中綜合領域非專長教師增能研習計畫經費
</t>
  </si>
  <si>
    <t>1081024基府教學參字第1080269484號</t>
  </si>
  <si>
    <t>上年度結轉3萬元。</t>
  </si>
  <si>
    <t xml:space="preserve">(1)教育部補助款：應付代收款#0146(108083)
(2)市府自籌款：108年地方教育發展基金「國民小學教育-國民小學教育行政及督導-其他-其他支出-其他#105」項下支應。
</t>
  </si>
  <si>
    <t xml:space="preserve">12年國教課程綱要之校長素養導向學習領導增能與實踐工作坊經費
</t>
  </si>
  <si>
    <t>原補助金額5萬元，上年度結轉3萬6,828元。</t>
  </si>
  <si>
    <t xml:space="preserve">碇內國中校本課程發展實施計畫經費
</t>
  </si>
  <si>
    <t>上年度結轉20萬元。</t>
  </si>
  <si>
    <t xml:space="preserve">(1)中央補助款由#0146(108079)
(2)本府自籌經常門由「108年地方教育發展基金-國民小學教育-國民小學教育行政及督導-其他-其他支出-其他＃11」項下支應。
(3)本府自籌資本門由「108年地方教育發展基金-其他設備計畫-教育(局)處其他設備-購建固定資產、無形資產及非理財目的之長期投資-購置固定資產-購置雜項設備#2-2」
</t>
  </si>
  <si>
    <t>A108L7</t>
  </si>
  <si>
    <t xml:space="preserve">108學年度十二年國民基本教育課程綱要前導學校協作計畫-第1期
</t>
  </si>
  <si>
    <t>1081023基府教學參字第1080269133號</t>
  </si>
  <si>
    <t>原補助金額18萬3,708元，上年度結轉5,361元。</t>
  </si>
  <si>
    <t>教職員退休及撫卹給付-用人費用-退休及卹償金-職員退休及離職金</t>
  </si>
  <si>
    <t>B109A4</t>
  </si>
  <si>
    <t xml:space="preserve">109年退休金、撫慰金及退休人員年終慰問金
 </t>
  </si>
  <si>
    <t>1081120基府教國參字第1080273946號</t>
  </si>
  <si>
    <t>上年度結轉29萬6,328元。</t>
  </si>
  <si>
    <t>人事室</t>
  </si>
  <si>
    <t xml:space="preserve">教職員退休及撫卹給付-用人費用-福利費-其他福利費
</t>
  </si>
  <si>
    <t>1081216基府教國參字第1080278261號</t>
  </si>
  <si>
    <t xml:space="preserve">(1)特殊教育計畫-特殊教育-108年度-中央政府補助特殊教育經費-其他-其他支出-其他#202
(2)特殊教育計畫-特殊教育-108年度-特殊行政及督導-其他-其他支出-其他#104
</t>
  </si>
  <si>
    <t>E108D2</t>
  </si>
  <si>
    <t>1080731
1090731</t>
  </si>
  <si>
    <t>原補助金額6萬9,000元，上年度結轉4萬3,387元。</t>
  </si>
  <si>
    <t>輔導組</t>
  </si>
  <si>
    <t>E108T2</t>
  </si>
  <si>
    <t xml:space="preserve">108學年度區域職業試探與體驗示範中心計畫-第1期經費
</t>
  </si>
  <si>
    <t>1081009基府教特參字第1080264641號</t>
  </si>
  <si>
    <t>原補助金額75萬5,040元，上年度結轉33萬386元。</t>
  </si>
  <si>
    <t>韓嫻</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</si>
  <si>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</si>
  <si>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</si>
  <si>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</si>
  <si>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</si>
  <si>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</si>
  <si>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</si>
  <si>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中華民國109年01月01日至109年02月29日止</t>
  </si>
  <si>
    <t>1.原補助金額35萬7,500元，上年度結轉8萬6,645元。
2.預付15萬8,431元。</t>
  </si>
  <si>
    <t>A108L9</t>
  </si>
  <si>
    <t>1090131基府教學參字第1090204223號</t>
  </si>
  <si>
    <t>教學組</t>
  </si>
  <si>
    <t>1081201
1090630</t>
  </si>
  <si>
    <t>108學年度臺灣母語日宣導暨母語展演實施計畫</t>
  </si>
  <si>
    <t>A109J2</t>
  </si>
  <si>
    <t xml:space="preserve">地方教育發展基金-高中教育-中央補助高級中學教育經費-其他-其他支出-其他#5
</t>
  </si>
  <si>
    <t xml:space="preserve">(1)中央補助款：地方教育發展基金-應付代收款#0146(108065)。
(2)市府自籌款：國民小學教育-國民小學教育行政及督導-服務費用-專業服務費-講課鐘點、稿費、出席審查及查詢費#1。
</t>
  </si>
  <si>
    <t>109國中畢業生適性入學宣導講師到校宣導</t>
  </si>
  <si>
    <t>1090203基府教學參字第1090202562A號</t>
  </si>
  <si>
    <t>1090101
1090331</t>
  </si>
  <si>
    <t>註冊組</t>
  </si>
  <si>
    <t>1090113基府教國參字第1090201873號</t>
  </si>
  <si>
    <t>D108A3</t>
  </si>
  <si>
    <t>108年9至12月轉入學生及教職員廚工午餐費補助經費</t>
  </si>
  <si>
    <t>1081220基府教體參字第1080279072號</t>
  </si>
  <si>
    <t>楊金枝</t>
  </si>
  <si>
    <t xml:space="preserve">地方教育發展基金-體育及衛生教育-學生衛生保健-會費、捐助、補助、分攤、照護、救濟與交流活動費-補貼、獎勵、慰問、照護與救濟-其他補貼、獎勵、慰問、照護與救濟
</t>
  </si>
  <si>
    <t>E109S1</t>
  </si>
  <si>
    <t>108學年度國民中學技藝教育課程-第2期第1次(109/1-6月)</t>
  </si>
  <si>
    <t>1090121基府教特參字第1090203441號</t>
  </si>
  <si>
    <t>生規組</t>
  </si>
  <si>
    <t>10901
10906</t>
  </si>
  <si>
    <t xml:space="preserve">地方發展教育基金-特殊教育計畫-特殊教育-109年度-特殊教育行政及督導-其他-其他支出-其他#4（E109S1）
</t>
  </si>
  <si>
    <t>中華民國109年01月01日至109年03月31日止</t>
  </si>
  <si>
    <t>1.原補助金額35萬7,500元，上年度結轉8萬6,645元。
2.預付20萬3,697元。</t>
  </si>
  <si>
    <t xml:space="preserve">108學年度「學習區完全免試國中提升學習品質計畫」經費-第1-2期
</t>
  </si>
  <si>
    <t xml:space="preserve">1080830基府教學參字第1080258614A號
1090110基府教學參字第1090101048號
</t>
  </si>
  <si>
    <t>1.原補助金額18萬3,708元，上年度結轉5,361元。
2.預付1萬6,509元。</t>
  </si>
  <si>
    <t>A109L9</t>
  </si>
  <si>
    <t xml:space="preserve">108學年度直轄市、縣(市)推動十二年國民基本教育精進國中小教學品質計畫-國中綜合活動領域第2期團務運作經費
</t>
  </si>
  <si>
    <t>1090219基府教學參字第1090207582號</t>
  </si>
  <si>
    <t>陳正賢</t>
  </si>
  <si>
    <t xml:space="preserve">(1)中央補助款：應付代收款＃0146（108083）
(2)本府自籌款：國民小學教育-國民小學教育行政及督導-其他-其他支出-其他＃9
</t>
  </si>
  <si>
    <t>1090310基府教國參字第1090210531號</t>
  </si>
  <si>
    <t>E10901</t>
  </si>
  <si>
    <t xml:space="preserve">103-107年前警衛加班費及不休假經費
</t>
  </si>
  <si>
    <t>1090310基府教特參字第1090210932號</t>
  </si>
  <si>
    <t xml:space="preserve">地方教育發展基金-特殊教育計畫-特殊教育-特殊教育行政及督導-服務費用-一般服務費-計時與計件人員酬金
</t>
  </si>
  <si>
    <t xml:space="preserve">1080723基府教學參字第1080253712號
1081127_基府教學參字第1080274945號
</t>
  </si>
  <si>
    <t xml:space="preserve">(1)特殊教育計畫-特殊教育-108年度-中央政府補助特殊教育經費-其他-其他支出-其他#202
(2)特殊教育計畫-特殊教育-108年度-特殊行政及督導-其他-其他支出-其他#104
</t>
  </si>
  <si>
    <t>中華民國109年01月01日至109年04月30日止</t>
  </si>
  <si>
    <t>B10901</t>
  </si>
  <si>
    <t>1090215基府教國參字第1090202995號</t>
  </si>
  <si>
    <t xml:space="preserve">碇內國中「源遠路152巷59弄側擋土牆」經費
</t>
  </si>
  <si>
    <t>10903
10903</t>
  </si>
  <si>
    <t>預付17,325元。</t>
  </si>
  <si>
    <t xml:space="preserve">108學年度公立國民中學增置專長教師員額實施計畫(國中1000專案)-第1-3期
</t>
  </si>
  <si>
    <t xml:space="preserve">原補助金額35萬7,500元，上年度結轉8萬6,645元。
</t>
  </si>
  <si>
    <t xml:space="preserve">1080815基府教學參字第1080257649號
1081121基府教學參字第1080274209號
1090326基府教學參字第1090214247號
</t>
  </si>
  <si>
    <t xml:space="preserve">原補助金額18萬3,708元，上年度結轉5,361元。
</t>
  </si>
  <si>
    <t xml:space="preserve">108學年度十二年國民基本教育課程綱要前導學校協作計畫-第1-2期
</t>
  </si>
  <si>
    <t>1081023基府教學參字第1080269133號
1090331基府教學參字第1090215126號</t>
  </si>
  <si>
    <t>A109B9</t>
  </si>
  <si>
    <t xml:space="preserve">109年補助國民中小學閱讀推動實施計畫
</t>
  </si>
  <si>
    <t>1090331基府教學參字第1090214986號</t>
  </si>
  <si>
    <t>10901
10912</t>
  </si>
  <si>
    <t>設備組</t>
  </si>
  <si>
    <t xml:space="preserve">(1)中央補助款：109年度國民小學教育-中央政府補助國民小學教育經費-其他-其他支出-其他#4。
(二)自籌款：109年度國民小學教育國民小學教育行政及督導-其他-其他支出-其他#8。
</t>
  </si>
  <si>
    <t>A109F7</t>
  </si>
  <si>
    <t xml:space="preserve">108學年度第2學期軍公教遺族及傷殘榮軍子女就學費用優待補助
</t>
  </si>
  <si>
    <t>註冊組</t>
  </si>
  <si>
    <t>1090325基府教學參字第1090212230號</t>
  </si>
  <si>
    <t>10902
10906</t>
  </si>
  <si>
    <t xml:space="preserve">109年地方教育發展基金－國民小學教育－國民小學學生公費及獎補助－會費、捐助、補助、分攤、照護、救濟與交流活動費－捐助、補助與獎助－獎助學員生給與
</t>
  </si>
  <si>
    <t xml:space="preserve">108學年度精進國民中學小學教師教學專業與課程品質整體推動總計畫-輔導員差旅費
</t>
  </si>
  <si>
    <t>1090224基府教學參字第1090207630號</t>
  </si>
  <si>
    <t>1090201
1090731</t>
  </si>
  <si>
    <t>陳正賢</t>
  </si>
  <si>
    <t>應付代收代付款 #0146 (108083)</t>
  </si>
  <si>
    <t>預付25,800元。</t>
  </si>
  <si>
    <t>D108A7</t>
  </si>
  <si>
    <t xml:space="preserve">108年8-9月午餐採用國產可追溯生鮮食材獎勵金
</t>
  </si>
  <si>
    <t>楊金枝</t>
  </si>
  <si>
    <t>1090106基府教體參字第1080280755號</t>
  </si>
  <si>
    <t>108年10-12月午餐採用國產可追溯生鮮食材獎勵金</t>
  </si>
  <si>
    <t>10810
10901</t>
  </si>
  <si>
    <t xml:space="preserve">1090324基府教體參字第109023711號
</t>
  </si>
  <si>
    <t>D109A5</t>
  </si>
  <si>
    <t>109年1月午餐採用國產可追溯生鮮食材獎勵金</t>
  </si>
  <si>
    <t>10810
10901</t>
  </si>
  <si>
    <t>D109B1</t>
  </si>
  <si>
    <t>108學年度學校健康促進實施計畫經費</t>
  </si>
  <si>
    <t>1090309基府教體參字第1090210869號</t>
  </si>
  <si>
    <t>衛生組</t>
  </si>
  <si>
    <t>10903
10907</t>
  </si>
  <si>
    <t xml:space="preserve">(1)109年中央補助本府補助體育教學與活動經費-其他-其他支出-其他項下支應65%。
(2)109年108年學生衛生保健─會費、捐助、補助、分攤、照護、救濟與交流活動費─捐助、補助與獎助─其他捐助、補助與獎助#301項下支應35%。
</t>
  </si>
  <si>
    <t>E109B1</t>
  </si>
  <si>
    <t>109年度1月至7月國民中小學專任輔導教師薪資暨108年度年終獎金</t>
  </si>
  <si>
    <t>1090310基府教特參字第1090209417號</t>
  </si>
  <si>
    <t>輔導組</t>
  </si>
  <si>
    <t>事務組</t>
  </si>
  <si>
    <t>E109J1</t>
  </si>
  <si>
    <t>108學年度第2學期身心障礙學生專業團隊經費</t>
  </si>
  <si>
    <t>1090323基府教特參字第1090212969號</t>
  </si>
  <si>
    <t>特教組</t>
  </si>
  <si>
    <t>10903
10907</t>
  </si>
  <si>
    <t xml:space="preserve">特殊教育計畫─特殊教育─109年度─中央政府補助特殊教育經費─其他─其他支出─其他#5
</t>
  </si>
  <si>
    <t xml:space="preserve">(1)特殊教育計畫-特殊教育-中央政府補助特殊教育經費-用人費用-正式員額薪資-職員薪金#1。
(二)一般行政管理計畫-行政管理及推展-人員維特費-用人費用-正式員額薪資-職員薪金。
(三)一般行政管理計畫-行政管理及推展-人員維特費-用人費用-正式員額薪資-職員薪金項下預借支應，俟補助款入庫後再行轉正。
</t>
  </si>
  <si>
    <t>1090410基府教國參字第1090216625號</t>
  </si>
  <si>
    <t>A109K7</t>
  </si>
  <si>
    <t>A109K8</t>
  </si>
  <si>
    <t>108學年度第2學期國教輔導團各學習領域/議題小組輔導員代課鐘點費</t>
  </si>
  <si>
    <t>108學年度第1學期國教輔導團各學習領域/議題小組輔導員勞健保、勞退金及二代健保補充保費</t>
  </si>
  <si>
    <t>1090331基府教學參字第1090215092號</t>
  </si>
  <si>
    <t>教學組</t>
  </si>
  <si>
    <t>(1)教育部補助款，由「國民小學教育-中央政府補助國民小學教育經費-其他-其他支出-其他#6項下調整至國民小學
教育-中央政府補助國民小學教育經費-服務費用-專業服務費-講課鐘點、稿費、出席審查及查詢費#301」。
(2)本府自籌款部分，由「國民小學教育-國民小學教育行政及督導-服務費用-專業服務費-講課鐘點、稿費、出席審查及查詢費#5」。</t>
  </si>
  <si>
    <t xml:space="preserve">地方教育發展基金-國民中學教育計畫-國民中學教育行政及督導-服務費用-修理保養及保固費-土地改良修護費
</t>
  </si>
  <si>
    <t xml:space="preserve">地方教育發展基金-體育及衛生教育計畫學生衛生保健-會費、捐助、補助、分、照護、救濟與交流活動費-補貼、獎勵、慰問、照護與救濟-獎勵費用
</t>
  </si>
  <si>
    <t xml:space="preserve">地方教育發展基金-體育及衛生教育計畫學生衛生保健-會費、捐助、補助、分攤、照護、救濟與交流活動費-補貼、獎勵、慰問、照護與救濟-獎勵費用
</t>
  </si>
  <si>
    <t>A109J9</t>
  </si>
  <si>
    <t>108學年度第2學期學生教科書經費</t>
  </si>
  <si>
    <t>1090331基府教學參字第1090214819號</t>
  </si>
  <si>
    <t>10902
10907</t>
  </si>
  <si>
    <t>設備組</t>
  </si>
  <si>
    <t xml:space="preserve">109年度地方教育發展基金-國民小學教育-國民小學教育行政及督導-材料及用品費-用品消耗-其他用品消耗＃4
</t>
  </si>
  <si>
    <t>中華民國109年01月01日至109年05月31日止</t>
  </si>
  <si>
    <t xml:space="preserve">108學年度國民中小學學生學習扶助-學校開班-寒假及第2學期
</t>
  </si>
  <si>
    <t>1090410基府教學參字第1090210014號</t>
  </si>
  <si>
    <t>1080701
1090630</t>
  </si>
  <si>
    <t xml:space="preserve">(1)108年應付代收款#0146(108051)
(2)109年本府地方教育發展基金─國民小學教育─中央政府補助國民小學教育經費─服務費用─專業服務費─講課鐘點費、稿費、出席審查及查詢費#1
</t>
  </si>
  <si>
    <t xml:space="preserve">108學年度課稅配套方案之公私立國中小授課節數及導師費實施計畫-第1-3期
</t>
  </si>
  <si>
    <t xml:space="preserve">1080723基府教學參字第1080253712號
1081127基府教學參字第1080274945號
1090406基府教學參字第1090215631號
</t>
  </si>
  <si>
    <t>108年度通過本土語言認證獎勵金</t>
  </si>
  <si>
    <t>1090429基府教學參字第1090219899號</t>
  </si>
  <si>
    <t>教學組</t>
  </si>
  <si>
    <t>1090401
1090731</t>
  </si>
  <si>
    <t>108學年度國中校園英語主播經費</t>
  </si>
  <si>
    <t>A109N9</t>
  </si>
  <si>
    <t>10904
10907</t>
  </si>
  <si>
    <t>1090511基府教學參字第1090222170號</t>
  </si>
  <si>
    <t xml:space="preserve">(1)中央補助款：由本府109年地方教育發展基金─國民小學教育─中央政府補助國民小學教育經費─其他─其他支出─其他#12項下支應。
(2)本府自籌款：由本府109年地方教育發展基金─國民小學教育計畫─國民小學教育行政及督導─服務費用─專業服務費─講課鐘點、稿費、出席審查及查詢費#1
</t>
  </si>
  <si>
    <t>B109A3</t>
  </si>
  <si>
    <t>109年服務獎章獎勵金</t>
  </si>
  <si>
    <t>1090515基府教國參字第1090222889號</t>
  </si>
  <si>
    <t>B109A5</t>
  </si>
  <si>
    <t>109年現金給與補償金</t>
  </si>
  <si>
    <t xml:space="preserve">教職員退休及撫卹給付-用人費用-退休及卹償金-職員退休及離職金
</t>
  </si>
  <si>
    <t xml:space="preserve">人員維持費-用人費用-正式員額薪資-職員薪金項下支應
</t>
  </si>
  <si>
    <t>D109A4</t>
  </si>
  <si>
    <t>109年度寒假期間學生午餐補助經費</t>
  </si>
  <si>
    <t xml:space="preserve">1090421基府教體參字第1090218534號
</t>
  </si>
  <si>
    <t>1090121
1090224</t>
  </si>
  <si>
    <t xml:space="preserve">本府地方教育發展基金─體育及衛生教育計畫─體育及衛生教育─學生衛生保健─會費、捐助、補助、分攤、照護、救濟與交流活動費─補貼、獎勵、慰問、照護與救濟─其他補貼、獎勵、慰問、照護與救濟
</t>
  </si>
  <si>
    <t>D109A6</t>
  </si>
  <si>
    <t>108學年度學生健康檢查矯治費</t>
  </si>
  <si>
    <t>宋明女</t>
  </si>
  <si>
    <t>1090423基府教體參字第1090218849號</t>
  </si>
  <si>
    <t xml:space="preserve">109年體育及衛生教育計劃-體育及衛生教育-學生衛生保健-服務費用-專業服務費-其他專業服務費#303
</t>
  </si>
  <si>
    <t xml:space="preserve">(1)特殊教育計畫-特殊教育-108年度-中央政府補助特殊教育經費-其他-其他支出-其他#202
(2)特殊教育計畫-特殊教育-108年度-特殊行政及督導-其他-其他支出-其他#104
</t>
  </si>
  <si>
    <t>E10902</t>
  </si>
  <si>
    <t>特教資源班課桌椅汰換計畫經費</t>
  </si>
  <si>
    <t xml:space="preserve">由建築及設備計畫-營建及修建工程-教育局(處)營建及修建工程-購置固定資產、無形資產及非理財目的之長期投資-購置固定資產-擴充改良房屋建築及設備#1
</t>
  </si>
  <si>
    <t>1090414基府教特參字第1090215717號</t>
  </si>
  <si>
    <t>特教組</t>
  </si>
  <si>
    <t>E109G1</t>
  </si>
  <si>
    <t xml:space="preserve">109年度友善校園學生事務與輔導工作計畫-學務工作-國中組學務工作資源中心相關計畫經費
</t>
  </si>
  <si>
    <t>1090519基府教特參字第1090223510號</t>
  </si>
  <si>
    <t>生教組</t>
  </si>
  <si>
    <t>10903
10912</t>
  </si>
  <si>
    <t xml:space="preserve">(1)由特殊教育計畫-特殊教育-特殊教育行政及督導-其他-其他支出-其他#2
(2)由特殊教育計畫-特殊教育-109年度-中央政府補助特殊教育經費-其他-其他支出-其他#9
</t>
  </si>
  <si>
    <t>特殊教育輔導團員109年1月至7月減授課所需代課鐘點費補助經費</t>
  </si>
  <si>
    <t>E109J1</t>
  </si>
  <si>
    <t xml:space="preserve">特殊教育計畫─特殊教育─109年度─中央政府補助特殊教育經費─其他─其他支出─其他#5
</t>
  </si>
  <si>
    <t>1090421基府教特參字第1090205483號</t>
  </si>
  <si>
    <t>10901
10907</t>
  </si>
  <si>
    <t>E109T1</t>
  </si>
  <si>
    <t>108學年度國中生涯發展教育計畫-第2期(含參訪)</t>
  </si>
  <si>
    <t>1090424基府教特參字第1090219297號</t>
  </si>
  <si>
    <t>生規組</t>
  </si>
  <si>
    <t>E109T2</t>
  </si>
  <si>
    <t>108學年度區域職業試探與體驗示範中心計畫-第2期經費</t>
  </si>
  <si>
    <t>1090424基府教特參字第1090219042號</t>
  </si>
  <si>
    <t>韓嫻</t>
  </si>
  <si>
    <t xml:space="preserve">(1)中央補助款：由地方教育發展基金-應付代收款#0146(108065)。
(2)市府自籌款：由國民小學教育-國民小學教育行政及督導-會費、捐助、補助、分攤、照護、救濟與交流活動費-補貼、獎勵、慰問、照護與救濟-獎勵費用
</t>
  </si>
  <si>
    <t xml:space="preserve">(1)本府地方教育發展基金-特殊教育計畫-特殊教育-109年度-中央政府補助特殊教育經費-其他-其他支出-其他#6
(2)本市地方教育發展基金-特殊教育計畫-特殊教育-特殊教育行政及督導-109年度-其他-其他支出-其他#4
</t>
  </si>
  <si>
    <t xml:space="preserve">(1)應付代收款308016
(2)本府地方教育發展基金-特殊教育計畫-特殊教育-109年度-中央政府補助特殊教育經費-其他-其他支出-其他#6
(3)本府地方教育發展基金-特殊教育計畫-特殊教育-109年度-特殊教育行政及督導-其他-其他支出-其他#4
</t>
  </si>
  <si>
    <t>中華民國109年01月01日至109年06月30日止</t>
  </si>
  <si>
    <t>A109K2</t>
  </si>
  <si>
    <t>108學年度第2學期國民小學及國民中學學校用書</t>
  </si>
  <si>
    <t>1090602基府教學參字第1090221652號</t>
  </si>
  <si>
    <t xml:space="preserve">(1)教育部國教署補助款：109年度地方教育發展基金-國民小學教育-中央政府補助國民小學教育經費─材料及用品費─用品消耗─其他＃2。
(2)本府自籌款：109年度地方教育發展基金-國民小學教育-國民小學教育行政及督導─材料及用品費─用品消耗─其他＃4。
</t>
  </si>
  <si>
    <t>B109C7</t>
  </si>
  <si>
    <t>108學年度第2學期國民中小學無力繳交代收代辦費</t>
  </si>
  <si>
    <t>註冊組</t>
  </si>
  <si>
    <t>1090311基府教國參字第1090211542號</t>
  </si>
  <si>
    <t>10902
10907</t>
  </si>
  <si>
    <t xml:space="preserve">地方教育發展基金-國民中學教育-中央政府補助國民中學教育-會費、捐助、補助、分攤、照護、救濟與交通活動費-補貼(償)、獎勵、慰問、照護與救濟-其他#1
</t>
  </si>
  <si>
    <t>B109D1</t>
  </si>
  <si>
    <t>1090514基府教國參字第1090221978號</t>
  </si>
  <si>
    <t>事務組</t>
  </si>
  <si>
    <t>1090101
1091231</t>
  </si>
  <si>
    <t xml:space="preserve">高級中等以下學校防災校園建置計畫經費-防災校園(基礎建置學校)
</t>
  </si>
  <si>
    <t xml:space="preserve">(1)109年地方教育發展基金—中央政府補助建築及設備經費─構建固定資產、無形資產及非理財目的之長期投資─購置固定資產─購置雜項設備#3項下1萬8,000元(西定國小)
(2)國民中學教育計畫—中央政府補助國民中學教育—其他—其他支出—其他項下支應126萬8,770元；服務費用─專業服務費─講課鐘點、稿費、出席審查及查詢費項下執行20萬100元
(3)國民中學教育計畫─國民中學教育行政及督導─服務費用─專業服務費─講課鐘點、稿費、出席審查及查詢費項下支應2萬9,900元，及其他─其他支出─其他項下支應19萬2,370元。
</t>
  </si>
  <si>
    <t>C109A2</t>
  </si>
  <si>
    <t>109年基隆市資深優良教師獎勵金</t>
  </si>
  <si>
    <t>人事室</t>
  </si>
  <si>
    <t xml:space="preserve">109年社會教育行政及督導-會費、捐助、補助、分攤、照護、救濟與交流活動費-補貼(償)、獎勵、慰問、照護與救濟-獎勵費用(#1-2)
</t>
  </si>
  <si>
    <t>1090427基府教終參字第1090214831號</t>
  </si>
  <si>
    <t>D109A2</t>
  </si>
  <si>
    <t>109年1-7月午餐費補助經費</t>
  </si>
  <si>
    <t>1090518基府教體參字第1090223409號</t>
  </si>
  <si>
    <t xml:space="preserve">地方教育發展基金─體育及衛生教育計畫─體育及衛生教育─學生衛生保健─會費、捐助、補助、分攤、照護、救濟與交流活動費─補貼、獎勵、慰問、照護與救濟─其他補貼、獎勵、慰問、照護與救濟
</t>
  </si>
  <si>
    <t>E109R1</t>
  </si>
  <si>
    <t>108學年度第2學期視障及學障教科書經費</t>
  </si>
  <si>
    <t>1090511基府教特參字第1090220368號</t>
  </si>
  <si>
    <t>特教組</t>
  </si>
  <si>
    <t>10902
10906</t>
  </si>
  <si>
    <t xml:space="preserve">109年度地方教育發展基金─國民教育計畫─國民小學教育計畫─國民小學教育行政及督導─材料用品費─用品消耗─其他
</t>
  </si>
  <si>
    <t>E109V1</t>
  </si>
  <si>
    <t>109年推動拒毒健康校園實施計畫經費</t>
  </si>
  <si>
    <t>1090521基府教特參字第1090221648號</t>
  </si>
  <si>
    <t>生教組</t>
  </si>
  <si>
    <t>10903
10911</t>
  </si>
  <si>
    <t xml:space="preserve">109年度本市地方教育發展基金─特殊教育計畫─特殊教育─中央政府補助特殊教育經費─其他─其他支出─其他#4.#2
</t>
  </si>
  <si>
    <t>B109A9</t>
  </si>
  <si>
    <t>109年婚喪及生育補助費</t>
  </si>
  <si>
    <t>1090612基府教國參字第1090226859號</t>
  </si>
  <si>
    <t xml:space="preserve">教職員退休及撫卹給付-用人費用-福利費-其他福利費
</t>
  </si>
  <si>
    <t>E109L1</t>
  </si>
  <si>
    <t>特教組</t>
  </si>
  <si>
    <t>A109G1</t>
  </si>
  <si>
    <t>1090702基府教學參字第1090229454號</t>
  </si>
  <si>
    <t>10903
10906</t>
  </si>
  <si>
    <t>註冊組</t>
  </si>
  <si>
    <t>應付代收款#0146（109015）</t>
  </si>
  <si>
    <t>A109I4</t>
  </si>
  <si>
    <t>109學年度課稅配套方案之公私立國中小授課節數及導師費實施計畫-第1期</t>
  </si>
  <si>
    <t>教學組</t>
  </si>
  <si>
    <t>10908
11007</t>
  </si>
  <si>
    <t>1090707基府教學參字第1090232241號</t>
  </si>
  <si>
    <t>109年1-7月轉入學生及教職員工午餐費補助經費</t>
  </si>
  <si>
    <t>楊金枝</t>
  </si>
  <si>
    <t>1090708基府教體參字第1090232597號</t>
  </si>
  <si>
    <t>D109B8</t>
  </si>
  <si>
    <t>109年度運動發展基金補助各級學校運動團隊經費</t>
  </si>
  <si>
    <t>體育組</t>
  </si>
  <si>
    <t>1090529基府教體參字第1090224193號</t>
  </si>
  <si>
    <t>特殊教育輔導團員109年1月至7月減授課所需代課鐘點費補助經費</t>
  </si>
  <si>
    <t>1090421基府教特參字第1090205483號</t>
  </si>
  <si>
    <t xml:space="preserve">地方教育發展基金-特殊教育計畫-特殊教育-109年度-中央補助特殊教育經費-其他-其他支出-其他#3
</t>
  </si>
  <si>
    <t>中華民國109年01月01日至109年07月31日止</t>
  </si>
  <si>
    <t xml:space="preserve">108學年度第2學期高級中等以下學校原住民學業優秀獎學金
</t>
  </si>
  <si>
    <t>(1)教育部補助款，由「國民小學教育-中央政府補助國民小學教育經費-其他-其他支出-其他#6項下調整至國民小學
教育-中央政府補助國民小學教育經費-服務費用-專業服務費-講課鐘點、稿費、出席審查及查詢費#301」。
(2)本府自籌款部分，由「國民小學教育-國民小學教育行政及督導-服務費用-專業服務費-講課鐘點、稿費、出席審查及查詢費#5」。</t>
  </si>
  <si>
    <t xml:space="preserve">109地方教育發展基金—國民小學教育—中央政府補助國民小學教育經費—用人費用—正式員額薪資—職員薪金#3
</t>
  </si>
  <si>
    <t xml:space="preserve">(1)109年地方教育發展基金-中央政府補助體育教學及活動經費-會費、捐助、補助、分攤、照護、救濟與交流活動費-競賽及交流活動費-技能競賽。
(2)109年地方教育發展基金-體育及衛生教育-體育教學及活動-其他-其他支出-其他#2。
</t>
  </si>
  <si>
    <t>中華民國109年01月01日至109年08月31日止</t>
  </si>
  <si>
    <t>109年度十二年國民基本教育精進國民中小學教學品質計畫-縣市(學校)層級計畫經費-行政業務及支持教學活動經費</t>
  </si>
  <si>
    <t>A109I2</t>
  </si>
  <si>
    <t>教學組</t>
  </si>
  <si>
    <t xml:space="preserve">(1)鐘點費：國民小學教育計畫-中央政府補助國民小學教育經費-服務費用-專業服務費講課鐘點、稿費、出席
審查及查詢費#301
(2)教材教具：國民小學教育-中央政府補助國民小學教育經費-材料及用品費-用品消耗-其他用品消耗
(3)辦公用品：國民小學教育-中央政府補助國民小學教育經費-材料及用品費-用品消耗-辦公事務用品
(4)其他業務費用：國民小學教育-中央政府補助國民小學教育經費-其他-其他支出-其他#6
</t>
  </si>
  <si>
    <t>1090727基府教學參字第1090235482號</t>
  </si>
  <si>
    <t>108學年度精進國民中小學教師教學與課程品質整體推動計畫-補助學校購買教師專業書籍及教材教具經費</t>
  </si>
  <si>
    <t>設備組</t>
  </si>
  <si>
    <t>1090714基府教學參字第1090233302號</t>
  </si>
  <si>
    <t>A109K5</t>
  </si>
  <si>
    <t>109年暑假學校社區共讀站閱讀推廣活動經費</t>
  </si>
  <si>
    <t>1090715基府教終參字第1090232596B號</t>
  </si>
  <si>
    <t xml:space="preserve">(1)2,000元由「109年度地方教育發展基金—國民小學教育—國民小學教育行政及督導—服務費用—專業服費—講課終點、稿費、出席審查及查詢費#1」項下支應。
(2)8,000元由「109年度地方教育發展基金—國民小學教育—國民小學教育行政及督導—其他—其他支出—其他#1」項下支應。
</t>
  </si>
  <si>
    <t>1090714基府教國參字第1090233256號</t>
  </si>
  <si>
    <t>D109C5</t>
  </si>
  <si>
    <t>109年度高級中等以下學校學生游泳體驗補助經費</t>
  </si>
  <si>
    <t>體育組</t>
  </si>
  <si>
    <t>1090529基府教體參字第1090223914號</t>
  </si>
  <si>
    <t xml:space="preserve">(1)教育部補助款：由「國民小學教育-中央政府補助國民小學教育經費-其他-其他支出-其他#6」調整至「國民小學教育-中央政府補助國民小學教育經費-材料及用品費-用品消耗-其他用品消耗」
(2)市府自籌款：由「國民小學教育-國
民小學教育行政及督導-服務費用-專業服務費-講課鐘點、稿費、出席審查及查詢費#1」調整至「國民小學教育-國民小學教育行政及督導-材料及用品費-用品消耗-其他用品消耗」
</t>
  </si>
  <si>
    <t xml:space="preserve">(1)中央補助款（80%）：由109年中央政府補助體育教學及活動經費-會費、捐助、補助、分攤、照護、救濟與交流活動費-捐助、補助與獎助-補（協）助政府機關（構）#5-4-1項下支應。
(2)本府自籌款（20%）：由109年地方教育發展基金-體育及衛生教育-體育教學及活動-其他-其他支出-其他#5項下支應（子目代碼D109C5）。
</t>
  </si>
  <si>
    <t>1090806基府教學參字第1090237699號</t>
  </si>
  <si>
    <t>教學組</t>
  </si>
  <si>
    <t>109年閩南語、客家語暑假期間認證輔導班經費</t>
  </si>
  <si>
    <t xml:space="preserve">(1)中央部分支18萬1,419元，其中3萬2,113元由教育部補助款應付代收款#0146(108065)項下支應；其中1萬8,306元由國民小學教育-中央政府補助國民小學教育經費-其他-其他支出-其他#18項下支應；其中13萬1,000元由教育部補助款由國民小學教育─中央政府補助國民小學教育經費－其他－其他支出─其他#2項下支應。
(2)自籌款部分支4萬3,611元，由國民小學教育-國民小學教育行政及督導-服務費用-專業服務費-講課鐘點、稿費、出席審查及查詢費#1項下支應。
</t>
  </si>
  <si>
    <t xml:space="preserve">(1)108年應付代收款#0146(108051)
(2)109年本府地方教育發展基金─國民小學教育─中央政府補助國民小學教育經費─服務費用─專業服務費─講課鐘點費、稿費、出席審查及查詢費#1
</t>
  </si>
  <si>
    <t>中華民國109年01月01日至109年09月30日止</t>
  </si>
  <si>
    <t>109年2-4月採用國產可追溯生鮮食材暨有機或產銷履歷蔬菜、米獎勵金補助經費</t>
  </si>
  <si>
    <t>1090814基府教體參字第1090239220號</t>
  </si>
  <si>
    <t>10902
10904</t>
  </si>
  <si>
    <t xml:space="preserve">地方教育發展基金-體育及衛生教育計畫學生衛生保健-會費、捐助、補助、分攤、照護、救濟與交流活動費-補貼、獎勵、慰問、照護與救濟-獎勵費用
</t>
  </si>
  <si>
    <t xml:space="preserve">地方教育發展基金-體育及衛生教育計畫-體育及衛生教育-學生衛生保健-會費、捐助、補助、分攤、照護、救濟與交流活動費-補貼、獎勵、慰問、照護與救濟-其他補貼、獎勵、慰問、照護與救濟
</t>
  </si>
  <si>
    <t>A10901</t>
  </si>
  <si>
    <t>109學年度市屬公私立中小學校校長暨公立幼兒園長會議經費</t>
  </si>
  <si>
    <t>1090916基府教學參字第1090245106號</t>
  </si>
  <si>
    <t>註冊組</t>
  </si>
  <si>
    <t xml:space="preserve">(1)本府109年地方教育發展基金─國民小學教育─國民小學教育行政及督導─服務費用─專業服務費─講課鐘點、稿費、出席審查及查詢費#1。
(2)本府109年地方教育發展基金─國民小學教育─國民小學教育行政及督導─其他─其他支出─其他#1。
</t>
  </si>
  <si>
    <t>1090817基府教國參字第1090239476號</t>
  </si>
  <si>
    <t>C109F3</t>
  </si>
  <si>
    <t>區域職業試探與體驗示範中心-碇內中心宣導影片</t>
  </si>
  <si>
    <t>1090827基府教特參字第1090240741B號</t>
  </si>
  <si>
    <t>林育如</t>
  </si>
  <si>
    <t xml:space="preserve">109年度地方教育發展基金-社會教育計畫-社會教育-社會教育行政及督導-服務費用-專業服務費-其他專業服務費#202-3(C109F3)。
</t>
  </si>
  <si>
    <t>中華民國109年01月01日至109年10月31日止</t>
  </si>
  <si>
    <t xml:space="preserve">108學年度精進國民中小學教師教學專業與課程品質計畫-國中綜合領域非專長教師增能研習計畫經費
</t>
  </si>
  <si>
    <t>A10906</t>
  </si>
  <si>
    <t>109學年度國民中學及國民小學彈性學習課程-社團活動經費</t>
  </si>
  <si>
    <t>活動組</t>
  </si>
  <si>
    <t>1090901
1100630</t>
  </si>
  <si>
    <t xml:space="preserve">109年地方教育發展基金-國民小學教育-國民小學教育行政及督導-服務費用-專業服務費-講課鐘點、稿費、出席審查及查詢費＃1
</t>
  </si>
  <si>
    <t>1090917基府教學參字第1090245505號</t>
  </si>
  <si>
    <t>A109I5</t>
  </si>
  <si>
    <t xml:space="preserve">109學年度公立國民中學增置專長教師員額實施計畫(國中1000專案)第1期經費
</t>
  </si>
  <si>
    <t>1090907基府教學參字第1090134108A號</t>
  </si>
  <si>
    <t xml:space="preserve">(1)國教署補助款：109年本市地方教育發展基金─國民小學教育─中央政府補助國民小學教育經費─用人費用─正式員額薪資─職員新金─#5
(2)本府配合款：109年本市地方教育發展基金─一般行政管理及計畫─行政管理及推展計畫─人員維持費─用人費用─正式員額薪資─職員薪金#1
</t>
  </si>
  <si>
    <t>A109M3</t>
  </si>
  <si>
    <t xml:space="preserve">109年度本土語文認證考試輔導班8月份經費(閩南語、客家語)
</t>
  </si>
  <si>
    <t>教學組</t>
  </si>
  <si>
    <t>1090910基府教學參字第1090243804號</t>
  </si>
  <si>
    <t xml:space="preserve">(1)中央部分：由國民小學教育-中央政府補助國民小學教育經費-其他-其他支出-其他#20
(2)自籌款部分：由國民小學教育-國民小學教育行政及督導-服務費用-專業服務費-講課鐘點、稿費、出席審查及查詢費#1
</t>
  </si>
  <si>
    <t>1090918基府教國參字第1090245673號</t>
  </si>
  <si>
    <t xml:space="preserve">109年度8月至12月國民中小學專任輔導教師薪資暨108年度考績獎金
</t>
  </si>
  <si>
    <t>輔導組</t>
  </si>
  <si>
    <t>10908
10912</t>
  </si>
  <si>
    <t>1091007基府教特參字第1090248656號</t>
  </si>
  <si>
    <t xml:space="preserve">109年度1月至7月國民中小學專任輔導教師薪資暨108年度年終獎金
</t>
  </si>
  <si>
    <t xml:space="preserve">109學年度國中生涯發展教育計畫經費-第1期
</t>
  </si>
  <si>
    <t>1090926基府教特參字第1090247109A號</t>
  </si>
  <si>
    <t>10909
10912</t>
  </si>
  <si>
    <t xml:space="preserve">108學年度國中生涯發展教育計畫-第2期(含參訪)
</t>
  </si>
  <si>
    <t xml:space="preserve">(1)應付代收款308016
(2)本府地方教育發展基金-特殊教育計畫-特殊教育-109年度-中央政府補助特殊教育經費-其他-其他支出-其他#6
(3)本府地方教育發展基金-特殊教育計畫-特殊教育-109年度-特殊教育行政及督導-其他-其他支出-其他#4
</t>
  </si>
  <si>
    <t>中華民國109年01月01日至109年11月30日止</t>
  </si>
  <si>
    <t>A109E9</t>
  </si>
  <si>
    <t>1091008基府教學參字第1090248859號</t>
  </si>
  <si>
    <t>10909
11001</t>
  </si>
  <si>
    <t>資訊組</t>
  </si>
  <si>
    <t>109學年度第1學期補救教學實施方案-學校開班經費</t>
  </si>
  <si>
    <t xml:space="preserve">109年地方教育發展基金－國民小學教育－中央政府補助國民小學教育經費－服務費用－專業服務費－講課鐘點、稿費、出席審查及查詢費#301
</t>
  </si>
  <si>
    <t>A109G5</t>
  </si>
  <si>
    <t>109學年度推動書法教育計畫</t>
  </si>
  <si>
    <t>10908
11007</t>
  </si>
  <si>
    <t>1091008基府教學參字第1090248814號</t>
  </si>
  <si>
    <t xml:space="preserve">(1)鐘點費：由國民小學教育-中央政府補助國民小學教育經費-服務費用-專業服務費-講課鐘點、稿費、出席審查及查詢費#2
(2)業務費：由國民小學教育-中央政府補助國民小學教育經費-其他-其他支出-其他#11
</t>
  </si>
  <si>
    <t>109年度暑假期間學生午餐費補助經費</t>
  </si>
  <si>
    <t>1091014基府教體參字第1090249823號</t>
  </si>
  <si>
    <t>10907
10908</t>
  </si>
  <si>
    <t xml:space="preserve">本府地方教育發展基金─體育及衛生教育計畫─體育及衛生教育─學生衛生保健─會費、捐助、補助、分攤、照護、救濟與交流活動費─補貼、獎勵、慰問、照護與救濟─其他補貼、獎勵、慰問、照護與救濟
</t>
  </si>
  <si>
    <t>109學年度國民中小學本土語言藝文競賽實施計畫</t>
  </si>
  <si>
    <t>1091019基府教學參字第1090250049號</t>
  </si>
  <si>
    <t>1090910
1101031</t>
  </si>
  <si>
    <t>教學組</t>
  </si>
  <si>
    <t xml:space="preserve">(1)中央補助款：由國民小學教育-中央政府補助國民小學教育經費-服務費用-專業服務費-講課鐘點、稿費、出席審查及查詢費。
(2)市府自籌款：由國民小學教育-國民小學教育行政及督導-服務費用-專業服務費-講課鐘點、稿費、出席審查及查詢費#1。
</t>
  </si>
  <si>
    <t>A109F8</t>
  </si>
  <si>
    <t>109學年度第1學期軍公教遺族及傷殘榮軍子女就學費用優待補助</t>
  </si>
  <si>
    <t>1091015基府教特參字第1090246956號</t>
  </si>
  <si>
    <t>10907
11001</t>
  </si>
  <si>
    <t xml:space="preserve">本市109年地方教育發展基金－國民小學教育－國民小學學生公費及獎補助－會費、捐助、補助、分攤、照護、救濟與交流活動費－捐助、補助與獎助－獎助學員生給與
</t>
  </si>
  <si>
    <t>1091023基府教國參字第1090251383號</t>
  </si>
  <si>
    <t>A109O8</t>
  </si>
  <si>
    <t>109學年度非同步原住民族語直播共學學習課程經費</t>
  </si>
  <si>
    <t>1091019基府教學參字第1090249662號</t>
  </si>
  <si>
    <t xml:space="preserve">國民小學教育-國民小學教育行政及督導-服務費用-一般服務費-計時與計件人員酬金
</t>
  </si>
  <si>
    <t>1090829
1100630</t>
  </si>
  <si>
    <t>1091012基府教特參字第1090248410號</t>
  </si>
  <si>
    <t>10909
10912</t>
  </si>
  <si>
    <t xml:space="preserve">108學年度第2學期身心障礙學生專業團隊經費
</t>
  </si>
  <si>
    <t xml:space="preserve">109學年度第1學期身心障礙學生專業團隊服務經費
</t>
  </si>
  <si>
    <t>A109K1</t>
  </si>
  <si>
    <t>109學年度第1學期市屬公立國民中小學學生教科圖書經費</t>
  </si>
  <si>
    <t>1091022基府教學參字第1090250887號</t>
  </si>
  <si>
    <t xml:space="preserve">特殊教育輔導團員109年8月至12月減授課所需代課鐘點費補助經費
</t>
  </si>
  <si>
    <t>1091013基府教特參字第1090247074號</t>
  </si>
  <si>
    <t>地方教育發展基金-特殊教育計畫-特殊教育-109年度-中央補助特殊教育經費-其他-其他支出-其他#5</t>
  </si>
  <si>
    <t>A109J1</t>
  </si>
  <si>
    <t xml:space="preserve">109學年度學習區完全免試國中提升學習品質計畫經費-第1期
</t>
  </si>
  <si>
    <t>1091023基府教學參字第1090251561號</t>
  </si>
  <si>
    <t>1090801
1100731</t>
  </si>
  <si>
    <t xml:space="preserve">1.資本門：
(1)建築及設備計畫-中央政府補助建築及設備經費-購置固定資產、無形資產及非理財目的之長期投資-購置固定資產-購置雜項設備#17。
(2)其他設備-教育局（處）其他設備-購置固定資產、無形資產及非理財目的之長期投資-購置固定資產-購置雜項設備#4
2.經常門：
(1)國民小學教育-中央政府補助國民小學教育經費-其他-其他支出-其他#28、其他#25
(2)國民小學教育-國民小學教育行政及督導-其他-其他支出-其他#101
</t>
  </si>
  <si>
    <t>109學年度成立推廣本土語文合唱團計畫經費</t>
  </si>
  <si>
    <t>1091020基府教學參字第1090250773號</t>
  </si>
  <si>
    <t>1090801
1100710</t>
  </si>
  <si>
    <t>活動組</t>
  </si>
  <si>
    <t>B109C8</t>
  </si>
  <si>
    <t>109學年度第1學期國民中小學無力繳交代收代辦費</t>
  </si>
  <si>
    <t>1091021基府教國參字第1090249122號</t>
  </si>
  <si>
    <t>1090801
1100131</t>
  </si>
  <si>
    <t xml:space="preserve">地方教育發展基金-國民中學教育-中央政府補助國民中學教育-會費、捐助、補助、分攤、照護、救濟與交通活動費-補貼(償)、獎勵、慰問、照護與救濟-其他#1
</t>
  </si>
  <si>
    <t xml:space="preserve">(1)國民中學教育-中央政府補助國民中學教育-會費、捐助、補助、分攤、照護、救濟與交通活動費-補貼(償)、獎勵、慰問、照護與救濟
(2)國民中學教育-國民中學教育行政及督導-會費、捐助、補助、分攤、照護、救濟與交流活動費-捐助補助與獎助-補(協)助政府機關(構)
</t>
  </si>
  <si>
    <t>A109M1</t>
  </si>
  <si>
    <t>1091027基府教學參字第1090252212號</t>
  </si>
  <si>
    <t>109學年度十二年國教課程前導學校計畫經費-第1期</t>
  </si>
  <si>
    <t>A109G4</t>
  </si>
  <si>
    <t>109學年度藝術與美感深耕計畫經費</t>
  </si>
  <si>
    <t>1091027基府教終參字第1090251753C號</t>
  </si>
  <si>
    <t xml:space="preserve">本府109年度地方教育發展基金-中央政府補助國民小學教育-國民小學教育行政及督導-其他-其他支出-其他#20項下支應
</t>
  </si>
  <si>
    <t>生規組</t>
  </si>
  <si>
    <t>1091105基府教特參字第1090253360號</t>
  </si>
  <si>
    <t>109學年度國民中學技藝教育課程-第1期(109/8-12月)</t>
  </si>
  <si>
    <t xml:space="preserve">本府地方教育發展基金-特殊教育計畫-特殊教育-特殊教育行政及督導-其他-其他支出-其他#4
</t>
  </si>
  <si>
    <t>預付5萬4,129元</t>
  </si>
  <si>
    <t>108學年度第2學期國教輔導團各學習領域/議題小組輔導員勞健保、勞退金及二代健保補充保費</t>
  </si>
  <si>
    <t>109學年度第1學期國民教育輔導團各領域暨議題輔導小組減授課鐘點費</t>
  </si>
  <si>
    <t>109學年度第1學期國民教育輔導團各領域暨議題輔導小組減授課鐘點費因課務代理衍生之勞健保、勞退金及公付補充保費</t>
  </si>
  <si>
    <t>1091026基府教學參字第1090250493號</t>
  </si>
  <si>
    <t xml:space="preserve">(1)由「國民小學教育-中央政府補助國民小學教育經費-服務費用-專業服務費-講師鐘點、稿費、出席審查及查詢費#2」項下支應199萬180元。
(2)由「國民小學教育－中央政府補助國民小學教育經費－其他－其他支出－其他#8調整至服務費用-專業服務費-講師鐘點、稿費、出席審查及查詢費#2」項下支應23萬4,511元。
</t>
  </si>
  <si>
    <t xml:space="preserve">109年5-7月採用國產可追溯生鮮食材暨有機或產銷履歷蔬菜、米獎勵金補助經費
</t>
  </si>
  <si>
    <t>1091006基府教體參字第1090248432號</t>
  </si>
  <si>
    <t xml:space="preserve">109年2-4月採用國產可追溯生鮮食材暨有機或產銷履歷蔬菜、米獎勵金補助經費
</t>
  </si>
  <si>
    <t>預付5萬9,425元</t>
  </si>
  <si>
    <t xml:space="preserve">(1)經常門由「國民小學教育-中央政府補助國民小學教育經費-其他-其他支出-其他＃8（中央國小＃15）」項下支應。
(2)資本門由「建築及設備計畫-中央政府補助建築及設備經費-購建固定資產、無形資產及非理財目的之長期投資-購置固定資產-購置雜項設備＃28」項下支應。
</t>
  </si>
  <si>
    <t xml:space="preserve">(1)中央補助款17萬8,426元，其中9萬7,400元由國民小學教育-中央政府補助國民小學教育經費-其他-其他支出-其他#20項下支應，餘8萬1,026元由國民小學教育-中央政府補助國民小學教育經費-服務費用-專業服務費-講課鐘點、稿費、出席審查及查詢費項下支應。
(2)市府自籌款3萬8,374元，由國民小學教育-國民小學教育行政及督導-服務費用-專業服務費-講課鐘點、稿費、出席審查及查詢費#1項下支應。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</si>
</sst>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3">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95">
    <xf numFmtId="0" fontId="0" fillId="0" borderId="0" xfId="0" applyAlignment="1">
      <alignment vertical="center"/>
    </xf>
    <xf numFmtId="0" fontId="4" fillId="33" borderId="10" xfId="0" applyFont="1" applyFill="1" applyBorder="1" applyAlignment="1">
      <alignment horizontal="left" vertical="top" wrapText="1"/>
    </xf>
    <xf numFmtId="0" fontId="4" fillId="0" borderId="10" xfId="0" applyNumberFormat="1" applyFont="1" applyBorder="1" applyAlignment="1">
      <alignment horizontal="center" vertical="center" wrapText="1"/>
    </xf>
    <xf numFmtId="0" fontId="42"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4" fillId="0" borderId="10" xfId="0" applyNumberFormat="1" applyFont="1" applyBorder="1" applyAlignment="1">
      <alignment horizontal="left" vertical="top" wrapText="1"/>
    </xf>
    <xf numFmtId="181" fontId="4" fillId="33" borderId="13" xfId="0" applyNumberFormat="1" applyFont="1" applyFill="1" applyBorder="1" applyAlignment="1">
      <alignment horizontal="left" vertical="top" wrapText="1"/>
    </xf>
    <xf numFmtId="181" fontId="4" fillId="33" borderId="13" xfId="0" applyNumberFormat="1" applyFont="1" applyFill="1" applyBorder="1" applyAlignment="1">
      <alignment horizontal="left" vertical="top" wrapText="1"/>
    </xf>
    <xf numFmtId="181" fontId="4" fillId="33" borderId="13" xfId="0" applyNumberFormat="1" applyFont="1" applyFill="1" applyBorder="1" applyAlignment="1">
      <alignment horizontal="left" vertical="top" wrapText="1"/>
    </xf>
    <xf numFmtId="0" fontId="0" fillId="0" borderId="10" xfId="0" applyBorder="1" applyAlignment="1">
      <alignment vertical="top" wrapText="1"/>
    </xf>
    <xf numFmtId="187" fontId="0" fillId="0" borderId="10" xfId="0" applyNumberFormat="1" applyFill="1" applyBorder="1" applyAlignment="1">
      <alignment horizontal="center" vertical="top" wrapText="1"/>
    </xf>
    <xf numFmtId="0" fontId="4" fillId="0" borderId="14" xfId="0"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6" fillId="0" borderId="0" xfId="0" applyFont="1" applyAlignment="1">
      <alignment horizontal="left" vertical="top"/>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0" xfId="0" applyNumberFormat="1" applyFont="1" applyBorder="1" applyAlignment="1">
      <alignment horizontal="center" vertical="center" wrapText="1"/>
    </xf>
    <xf numFmtId="0" fontId="4" fillId="33" borderId="13"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181" fontId="4" fillId="33" borderId="13" xfId="0" applyNumberFormat="1" applyFont="1" applyFill="1" applyBorder="1" applyAlignment="1">
      <alignment horizontal="left" vertical="top" wrapText="1"/>
    </xf>
    <xf numFmtId="0" fontId="0" fillId="0" borderId="12" xfId="0" applyBorder="1" applyAlignment="1">
      <alignment horizontal="left" vertical="top" wrapText="1"/>
    </xf>
    <xf numFmtId="0" fontId="4" fillId="0" borderId="13" xfId="0" applyFont="1" applyFill="1" applyBorder="1" applyAlignment="1">
      <alignment horizontal="left" vertical="top" wrapText="1"/>
    </xf>
    <xf numFmtId="0" fontId="4" fillId="0" borderId="12" xfId="0" applyFont="1" applyFill="1" applyBorder="1" applyAlignment="1">
      <alignment horizontal="left" vertical="top" wrapText="1"/>
    </xf>
    <xf numFmtId="0" fontId="6" fillId="0" borderId="0" xfId="0" applyFont="1" applyBorder="1" applyAlignment="1">
      <alignment vertical="top"/>
    </xf>
    <xf numFmtId="185"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181" fontId="4" fillId="33" borderId="12" xfId="0" applyNumberFormat="1" applyFont="1" applyFill="1" applyBorder="1" applyAlignment="1">
      <alignment horizontal="left" vertical="top" wrapText="1"/>
    </xf>
    <xf numFmtId="0" fontId="3" fillId="0" borderId="0" xfId="0" applyFont="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81" fontId="4" fillId="33" borderId="12" xfId="0" applyNumberFormat="1" applyFont="1" applyFill="1" applyBorder="1" applyAlignment="1">
      <alignment horizontal="center" vertical="top" wrapText="1"/>
    </xf>
    <xf numFmtId="0" fontId="4" fillId="0" borderId="12" xfId="0" applyFont="1" applyFill="1" applyBorder="1" applyAlignment="1">
      <alignment horizontal="center" vertical="top" wrapText="1"/>
    </xf>
    <xf numFmtId="181" fontId="4" fillId="0" borderId="12" xfId="0" applyNumberFormat="1" applyFont="1" applyFill="1" applyBorder="1" applyAlignment="1">
      <alignment horizontal="left" vertical="top" wrapText="1"/>
    </xf>
    <xf numFmtId="38" fontId="4" fillId="0" borderId="12" xfId="0" applyNumberFormat="1" applyFont="1" applyFill="1" applyBorder="1" applyAlignment="1">
      <alignment horizontal="right" vertical="top" wrapText="1"/>
    </xf>
    <xf numFmtId="38" fontId="4" fillId="33" borderId="12" xfId="0" applyNumberFormat="1" applyFont="1" applyFill="1" applyBorder="1" applyAlignment="1">
      <alignment horizontal="right" vertical="top" wrapText="1"/>
    </xf>
    <xf numFmtId="38" fontId="4" fillId="33" borderId="12" xfId="40" applyNumberFormat="1" applyFont="1" applyFill="1" applyBorder="1" applyAlignment="1">
      <alignment horizontal="right" vertical="top" wrapText="1"/>
    </xf>
    <xf numFmtId="0" fontId="4" fillId="0" borderId="12" xfId="0" applyFont="1" applyBorder="1" applyAlignment="1">
      <alignment horizontal="center" vertical="top" wrapText="1"/>
    </xf>
    <xf numFmtId="185" fontId="4" fillId="0" borderId="12" xfId="0" applyNumberFormat="1" applyFont="1" applyFill="1" applyBorder="1" applyAlignment="1">
      <alignment horizontal="center" vertical="top"/>
    </xf>
    <xf numFmtId="0" fontId="4" fillId="0" borderId="16" xfId="0" applyFont="1" applyFill="1" applyBorder="1" applyAlignment="1">
      <alignment horizontal="center" vertical="top"/>
    </xf>
    <xf numFmtId="0" fontId="4" fillId="0" borderId="12" xfId="0" applyFont="1" applyFill="1" applyBorder="1" applyAlignment="1">
      <alignment horizontal="center" vertical="top"/>
    </xf>
    <xf numFmtId="0" fontId="4" fillId="0" borderId="12" xfId="0" applyFont="1" applyFill="1" applyBorder="1" applyAlignment="1">
      <alignment vertical="top" wrapText="1"/>
    </xf>
    <xf numFmtId="38" fontId="4" fillId="0" borderId="12" xfId="0" applyNumberFormat="1" applyFont="1" applyFill="1" applyBorder="1" applyAlignment="1">
      <alignmen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106"/>
  <sheetViews>
    <sheetView tabSelected="1" zoomScalePageLayoutView="0" workbookViewId="0" topLeftCell="A1">
      <pane xSplit="3" ySplit="4" topLeftCell="G88" activePane="bottomRight" state="frozen"/>
      <selection pane="topLeft" activeCell="A1" sqref="A1"/>
      <selection pane="topRight" activeCell="D1" sqref="D1"/>
      <selection pane="bottomLeft" activeCell="A5" sqref="A5"/>
      <selection pane="bottomRight" activeCell="H89" sqref="H89"/>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customWidth="1"/>
    <col min="12" max="12" width="16.625" style="39" customWidth="1"/>
    <col min="13" max="13" width="9.00390625" style="44" customWidth="1"/>
    <col min="14" max="14" width="12.625" style="44" hidden="1" customWidth="1"/>
    <col min="15" max="15" width="9.00390625" style="45" customWidth="1"/>
    <col min="16" max="16" width="12.25390625" style="46" hidden="1" customWidth="1"/>
    <col min="17" max="17" width="10.50390625" style="46" hidden="1" customWidth="1"/>
    <col min="18" max="19" width="9.00390625" style="46" hidden="1" customWidth="1"/>
    <col min="20" max="21" width="10.50390625" style="46" hidden="1" customWidth="1"/>
    <col min="22" max="24" width="9.00390625" style="46" hidden="1" customWidth="1"/>
    <col min="25" max="25" width="10.50390625" style="46" hidden="1"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485</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Z5</f>
        <v>0</v>
      </c>
      <c r="H5" s="52">
        <f>SUM(P5:Z5)</f>
        <v>20520</v>
      </c>
      <c r="I5" s="53">
        <f>F5-H5</f>
        <v>0</v>
      </c>
      <c r="J5" s="14" t="s">
        <v>34</v>
      </c>
      <c r="K5" s="29"/>
      <c r="L5" s="49" t="s">
        <v>64</v>
      </c>
      <c r="M5" s="47" t="s">
        <v>65</v>
      </c>
      <c r="N5" s="33"/>
      <c r="O5" s="21"/>
      <c r="P5" s="12"/>
      <c r="Q5" s="12">
        <v>720</v>
      </c>
      <c r="R5" s="12"/>
      <c r="S5" s="12">
        <v>2201</v>
      </c>
      <c r="T5" s="12">
        <v>2201</v>
      </c>
      <c r="U5" s="12">
        <v>1834</v>
      </c>
      <c r="V5" s="12">
        <v>3302</v>
      </c>
      <c r="W5" s="12">
        <v>10262</v>
      </c>
      <c r="X5" s="12"/>
      <c r="Y5" s="12"/>
      <c r="Z5" s="12"/>
      <c r="AA5" s="12"/>
    </row>
    <row r="6" spans="1:27" ht="99">
      <c r="A6" s="50">
        <v>2</v>
      </c>
      <c r="B6" s="49" t="s">
        <v>66</v>
      </c>
      <c r="C6" s="50" t="s">
        <v>38</v>
      </c>
      <c r="D6" s="3" t="s">
        <v>67</v>
      </c>
      <c r="E6" s="49" t="s">
        <v>39</v>
      </c>
      <c r="F6" s="52">
        <v>50000</v>
      </c>
      <c r="G6" s="52">
        <f aca="true" t="shared" si="0" ref="G6:G83">Z6</f>
        <v>0</v>
      </c>
      <c r="H6" s="52">
        <f aca="true" t="shared" si="1" ref="H6:H83">SUM(P6:Z6)</f>
        <v>50000</v>
      </c>
      <c r="I6" s="53">
        <f aca="true" t="shared" si="2" ref="I6:I83">F6-H6</f>
        <v>0</v>
      </c>
      <c r="J6" s="33" t="s">
        <v>40</v>
      </c>
      <c r="K6" s="29">
        <v>44127</v>
      </c>
      <c r="L6" s="49" t="s">
        <v>68</v>
      </c>
      <c r="M6" s="47" t="s">
        <v>69</v>
      </c>
      <c r="N6" s="33"/>
      <c r="O6" s="21"/>
      <c r="P6" s="12"/>
      <c r="Q6" s="12"/>
      <c r="R6" s="12">
        <v>50000</v>
      </c>
      <c r="S6" s="12"/>
      <c r="T6" s="12"/>
      <c r="U6" s="12"/>
      <c r="V6" s="12"/>
      <c r="W6" s="12"/>
      <c r="X6" s="12"/>
      <c r="Y6" s="12"/>
      <c r="Z6" s="12"/>
      <c r="AA6" s="12"/>
    </row>
    <row r="7" spans="1:27" ht="66">
      <c r="A7" s="50">
        <v>3</v>
      </c>
      <c r="B7" s="49" t="s">
        <v>70</v>
      </c>
      <c r="C7" s="50" t="s">
        <v>71</v>
      </c>
      <c r="D7" s="3" t="s">
        <v>72</v>
      </c>
      <c r="E7" s="49" t="s">
        <v>73</v>
      </c>
      <c r="F7" s="52">
        <v>12299</v>
      </c>
      <c r="G7" s="52">
        <f t="shared" si="0"/>
        <v>0</v>
      </c>
      <c r="H7" s="52">
        <f t="shared" si="1"/>
        <v>12299</v>
      </c>
      <c r="I7" s="53">
        <f t="shared" si="2"/>
        <v>0</v>
      </c>
      <c r="J7" s="33" t="s">
        <v>288</v>
      </c>
      <c r="K7" s="29"/>
      <c r="L7" s="49" t="s">
        <v>75</v>
      </c>
      <c r="M7" s="47" t="s">
        <v>69</v>
      </c>
      <c r="N7" s="33"/>
      <c r="O7" s="21"/>
      <c r="P7" s="12">
        <v>5600</v>
      </c>
      <c r="Q7" s="12">
        <v>1320</v>
      </c>
      <c r="R7" s="12"/>
      <c r="S7" s="12"/>
      <c r="T7" s="12">
        <v>5379</v>
      </c>
      <c r="U7" s="12"/>
      <c r="V7" s="12"/>
      <c r="W7" s="12"/>
      <c r="X7" s="12"/>
      <c r="Y7" s="12"/>
      <c r="Z7" s="12"/>
      <c r="AA7" s="12"/>
    </row>
    <row r="8" spans="1:27" ht="115.5">
      <c r="A8" s="50">
        <v>4</v>
      </c>
      <c r="B8" s="49" t="s">
        <v>439</v>
      </c>
      <c r="C8" s="50" t="s">
        <v>71</v>
      </c>
      <c r="D8" s="3" t="s">
        <v>286</v>
      </c>
      <c r="E8" s="49" t="s">
        <v>287</v>
      </c>
      <c r="F8" s="52">
        <v>177437</v>
      </c>
      <c r="G8" s="52">
        <f t="shared" si="0"/>
        <v>0</v>
      </c>
      <c r="H8" s="52">
        <f t="shared" si="1"/>
        <v>177437</v>
      </c>
      <c r="I8" s="53">
        <f t="shared" si="2"/>
        <v>0</v>
      </c>
      <c r="J8" s="33" t="s">
        <v>288</v>
      </c>
      <c r="K8" s="29">
        <v>44049</v>
      </c>
      <c r="L8" s="49"/>
      <c r="M8" s="47" t="s">
        <v>69</v>
      </c>
      <c r="N8" s="33"/>
      <c r="O8" s="21"/>
      <c r="P8" s="12"/>
      <c r="Q8" s="12"/>
      <c r="R8" s="12"/>
      <c r="S8" s="12"/>
      <c r="T8" s="12">
        <f>32561-5379</f>
        <v>27182</v>
      </c>
      <c r="U8" s="12">
        <v>91404</v>
      </c>
      <c r="V8" s="12">
        <v>6055</v>
      </c>
      <c r="W8" s="12">
        <v>52796</v>
      </c>
      <c r="X8" s="12"/>
      <c r="Y8" s="12"/>
      <c r="Z8" s="12"/>
      <c r="AA8" s="12"/>
    </row>
    <row r="9" spans="1:27" ht="99">
      <c r="A9" s="50">
        <v>5</v>
      </c>
      <c r="B9" s="49" t="s">
        <v>76</v>
      </c>
      <c r="C9" s="50" t="s">
        <v>77</v>
      </c>
      <c r="D9" s="3" t="s">
        <v>78</v>
      </c>
      <c r="E9" s="49" t="s">
        <v>79</v>
      </c>
      <c r="F9" s="52">
        <v>2800</v>
      </c>
      <c r="G9" s="52">
        <f t="shared" si="0"/>
        <v>0</v>
      </c>
      <c r="H9" s="52">
        <f t="shared" si="1"/>
        <v>2800</v>
      </c>
      <c r="I9" s="53">
        <f t="shared" si="2"/>
        <v>0</v>
      </c>
      <c r="J9" s="33">
        <v>10812</v>
      </c>
      <c r="K9" s="29"/>
      <c r="L9" s="49" t="s">
        <v>80</v>
      </c>
      <c r="M9" s="47" t="s">
        <v>81</v>
      </c>
      <c r="N9" s="33"/>
      <c r="O9" s="21"/>
      <c r="P9" s="12">
        <v>2800</v>
      </c>
      <c r="Q9" s="12"/>
      <c r="R9" s="12"/>
      <c r="S9" s="12"/>
      <c r="T9" s="12"/>
      <c r="U9" s="12"/>
      <c r="V9" s="12"/>
      <c r="W9" s="12"/>
      <c r="X9" s="12"/>
      <c r="Y9" s="12"/>
      <c r="Z9" s="12"/>
      <c r="AA9" s="12"/>
    </row>
    <row r="10" spans="1:27" ht="49.5">
      <c r="A10" s="50">
        <v>6</v>
      </c>
      <c r="B10" s="49" t="s">
        <v>82</v>
      </c>
      <c r="C10" s="50" t="s">
        <v>83</v>
      </c>
      <c r="D10" s="3" t="s">
        <v>84</v>
      </c>
      <c r="E10" s="49" t="s">
        <v>85</v>
      </c>
      <c r="F10" s="52">
        <v>40000</v>
      </c>
      <c r="G10" s="52">
        <f t="shared" si="0"/>
        <v>36820</v>
      </c>
      <c r="H10" s="52">
        <f t="shared" si="1"/>
        <v>40000</v>
      </c>
      <c r="I10" s="53">
        <f t="shared" si="2"/>
        <v>0</v>
      </c>
      <c r="J10" s="33" t="s">
        <v>86</v>
      </c>
      <c r="K10" s="29">
        <v>44160</v>
      </c>
      <c r="L10" s="49" t="s">
        <v>87</v>
      </c>
      <c r="M10" s="47" t="s">
        <v>88</v>
      </c>
      <c r="N10" s="33"/>
      <c r="O10" s="21"/>
      <c r="P10" s="12"/>
      <c r="Q10" s="12"/>
      <c r="R10" s="12"/>
      <c r="S10" s="12"/>
      <c r="T10" s="12"/>
      <c r="U10" s="12"/>
      <c r="V10" s="12"/>
      <c r="W10" s="12"/>
      <c r="X10" s="12"/>
      <c r="Y10" s="12">
        <v>3180</v>
      </c>
      <c r="Z10" s="12">
        <v>36820</v>
      </c>
      <c r="AA10" s="12"/>
    </row>
    <row r="11" spans="1:27" ht="132">
      <c r="A11" s="50">
        <v>7</v>
      </c>
      <c r="B11" s="49" t="s">
        <v>89</v>
      </c>
      <c r="C11" s="50" t="s">
        <v>36</v>
      </c>
      <c r="D11" s="3" t="s">
        <v>90</v>
      </c>
      <c r="E11" s="49" t="s">
        <v>91</v>
      </c>
      <c r="F11" s="52">
        <v>10000</v>
      </c>
      <c r="G11" s="52">
        <f t="shared" si="0"/>
        <v>0</v>
      </c>
      <c r="H11" s="52">
        <f t="shared" si="1"/>
        <v>10000</v>
      </c>
      <c r="I11" s="53">
        <f t="shared" si="2"/>
        <v>0</v>
      </c>
      <c r="J11" s="33" t="s">
        <v>86</v>
      </c>
      <c r="K11" s="29">
        <v>44006</v>
      </c>
      <c r="L11" s="49" t="s">
        <v>93</v>
      </c>
      <c r="M11" s="47" t="s">
        <v>88</v>
      </c>
      <c r="N11" s="33"/>
      <c r="O11" s="21"/>
      <c r="P11" s="12"/>
      <c r="Q11" s="12"/>
      <c r="R11" s="12"/>
      <c r="S11" s="12"/>
      <c r="T11" s="12"/>
      <c r="U11" s="12">
        <v>10000</v>
      </c>
      <c r="V11" s="12"/>
      <c r="W11" s="12"/>
      <c r="X11" s="12"/>
      <c r="Y11" s="12"/>
      <c r="Z11" s="12"/>
      <c r="AA11" s="12"/>
    </row>
    <row r="12" spans="1:27" ht="115.5">
      <c r="A12" s="50">
        <v>8</v>
      </c>
      <c r="B12" s="49" t="s">
        <v>94</v>
      </c>
      <c r="C12" s="50" t="s">
        <v>32</v>
      </c>
      <c r="D12" s="3" t="s">
        <v>290</v>
      </c>
      <c r="E12" s="49" t="s">
        <v>291</v>
      </c>
      <c r="F12" s="52">
        <f>281227+468828</f>
        <v>750055</v>
      </c>
      <c r="G12" s="52">
        <f t="shared" si="0"/>
        <v>0</v>
      </c>
      <c r="H12" s="52">
        <f t="shared" si="1"/>
        <v>750055</v>
      </c>
      <c r="I12" s="53">
        <f t="shared" si="2"/>
        <v>0</v>
      </c>
      <c r="J12" s="33" t="s">
        <v>86</v>
      </c>
      <c r="K12" s="29">
        <v>44036</v>
      </c>
      <c r="L12" s="49" t="s">
        <v>97</v>
      </c>
      <c r="M12" s="47" t="s">
        <v>88</v>
      </c>
      <c r="N12" s="33"/>
      <c r="O12" s="21"/>
      <c r="P12" s="12">
        <v>17325</v>
      </c>
      <c r="Q12" s="12">
        <v>97304</v>
      </c>
      <c r="R12" s="12">
        <v>17325</v>
      </c>
      <c r="S12" s="12">
        <v>138027</v>
      </c>
      <c r="T12" s="12">
        <v>138394</v>
      </c>
      <c r="U12" s="12">
        <v>114180</v>
      </c>
      <c r="V12" s="12">
        <v>227500</v>
      </c>
      <c r="W12" s="12"/>
      <c r="X12" s="12"/>
      <c r="Y12" s="12"/>
      <c r="Z12" s="12"/>
      <c r="AA12" s="12"/>
    </row>
    <row r="13" spans="1:27" ht="115.5">
      <c r="A13" s="50">
        <v>9</v>
      </c>
      <c r="B13" s="49" t="s">
        <v>98</v>
      </c>
      <c r="C13" s="50" t="s">
        <v>99</v>
      </c>
      <c r="D13" s="3" t="s">
        <v>216</v>
      </c>
      <c r="E13" s="49" t="s">
        <v>218</v>
      </c>
      <c r="F13" s="52">
        <f>86645+365000</f>
        <v>451645</v>
      </c>
      <c r="G13" s="52">
        <f t="shared" si="0"/>
        <v>0</v>
      </c>
      <c r="H13" s="52">
        <f t="shared" si="1"/>
        <v>451645</v>
      </c>
      <c r="I13" s="53">
        <f t="shared" si="2"/>
        <v>0</v>
      </c>
      <c r="J13" s="33" t="s">
        <v>102</v>
      </c>
      <c r="K13" s="29">
        <v>44036</v>
      </c>
      <c r="L13" s="49" t="s">
        <v>217</v>
      </c>
      <c r="M13" s="47" t="s">
        <v>88</v>
      </c>
      <c r="N13" s="33"/>
      <c r="O13" s="21"/>
      <c r="P13" s="12">
        <v>45266</v>
      </c>
      <c r="Q13" s="12">
        <v>5827</v>
      </c>
      <c r="R13" s="12">
        <v>6613</v>
      </c>
      <c r="S13" s="12">
        <v>257826</v>
      </c>
      <c r="T13" s="12">
        <v>54129</v>
      </c>
      <c r="U13" s="12">
        <v>54129</v>
      </c>
      <c r="V13" s="12">
        <v>13706</v>
      </c>
      <c r="W13" s="12">
        <v>8863</v>
      </c>
      <c r="X13" s="12">
        <v>5286</v>
      </c>
      <c r="Y13" s="12"/>
      <c r="Z13" s="12"/>
      <c r="AA13" s="12"/>
    </row>
    <row r="14" spans="1:27" ht="82.5">
      <c r="A14" s="50">
        <v>10</v>
      </c>
      <c r="B14" s="49" t="s">
        <v>104</v>
      </c>
      <c r="C14" s="50" t="s">
        <v>105</v>
      </c>
      <c r="D14" s="3" t="s">
        <v>195</v>
      </c>
      <c r="E14" s="49" t="s">
        <v>196</v>
      </c>
      <c r="F14" s="52">
        <f>100939+227200</f>
        <v>328139</v>
      </c>
      <c r="G14" s="52">
        <f t="shared" si="0"/>
        <v>0</v>
      </c>
      <c r="H14" s="52">
        <f t="shared" si="1"/>
        <v>328139</v>
      </c>
      <c r="I14" s="53">
        <f t="shared" si="2"/>
        <v>0</v>
      </c>
      <c r="J14" s="33" t="s">
        <v>108</v>
      </c>
      <c r="K14" s="29">
        <v>44098</v>
      </c>
      <c r="L14" s="49" t="s">
        <v>109</v>
      </c>
      <c r="M14" s="47" t="s">
        <v>81</v>
      </c>
      <c r="N14" s="33"/>
      <c r="O14" s="21"/>
      <c r="P14" s="12">
        <v>917</v>
      </c>
      <c r="Q14" s="12">
        <v>14490</v>
      </c>
      <c r="R14" s="12">
        <v>10410</v>
      </c>
      <c r="S14" s="12">
        <v>40541</v>
      </c>
      <c r="T14" s="12">
        <v>70716</v>
      </c>
      <c r="U14" s="12">
        <v>97771</v>
      </c>
      <c r="V14" s="12">
        <v>23113</v>
      </c>
      <c r="W14" s="12">
        <v>59189</v>
      </c>
      <c r="X14" s="12">
        <v>10992</v>
      </c>
      <c r="Y14" s="12"/>
      <c r="Z14" s="12"/>
      <c r="AA14" s="12"/>
    </row>
    <row r="15" spans="1:27" ht="214.5">
      <c r="A15" s="50">
        <v>11</v>
      </c>
      <c r="B15" s="49" t="s">
        <v>111</v>
      </c>
      <c r="C15" s="50" t="s">
        <v>112</v>
      </c>
      <c r="D15" s="3" t="s">
        <v>113</v>
      </c>
      <c r="E15" s="49" t="s">
        <v>37</v>
      </c>
      <c r="F15" s="52">
        <v>2362156</v>
      </c>
      <c r="G15" s="52">
        <f t="shared" si="0"/>
        <v>0</v>
      </c>
      <c r="H15" s="52">
        <f t="shared" si="1"/>
        <v>2362156</v>
      </c>
      <c r="I15" s="53">
        <f t="shared" si="2"/>
        <v>0</v>
      </c>
      <c r="J15" s="33"/>
      <c r="K15" s="29">
        <v>43899</v>
      </c>
      <c r="L15" s="49" t="s">
        <v>114</v>
      </c>
      <c r="M15" s="47" t="s">
        <v>115</v>
      </c>
      <c r="N15" s="33"/>
      <c r="O15" s="21"/>
      <c r="P15" s="12"/>
      <c r="Q15" s="12">
        <v>2328078</v>
      </c>
      <c r="R15" s="12">
        <v>34078</v>
      </c>
      <c r="S15" s="12"/>
      <c r="T15" s="12"/>
      <c r="U15" s="12"/>
      <c r="V15" s="12"/>
      <c r="W15" s="12"/>
      <c r="X15" s="12"/>
      <c r="Y15" s="12"/>
      <c r="Z15" s="12"/>
      <c r="AA15" s="12"/>
    </row>
    <row r="16" spans="1:27" ht="82.5">
      <c r="A16" s="50">
        <v>12</v>
      </c>
      <c r="B16" s="49" t="s">
        <v>116</v>
      </c>
      <c r="C16" s="50" t="s">
        <v>117</v>
      </c>
      <c r="D16" s="3" t="s">
        <v>118</v>
      </c>
      <c r="E16" s="49" t="s">
        <v>119</v>
      </c>
      <c r="F16" s="52">
        <v>16560</v>
      </c>
      <c r="G16" s="52">
        <f t="shared" si="0"/>
        <v>0</v>
      </c>
      <c r="H16" s="52">
        <f t="shared" si="1"/>
        <v>16560</v>
      </c>
      <c r="I16" s="53">
        <f t="shared" si="2"/>
        <v>0</v>
      </c>
      <c r="J16" s="33">
        <v>10901</v>
      </c>
      <c r="K16" s="29"/>
      <c r="L16" s="49" t="s">
        <v>120</v>
      </c>
      <c r="M16" s="47" t="s">
        <v>88</v>
      </c>
      <c r="N16" s="33"/>
      <c r="O16" s="21"/>
      <c r="P16" s="12">
        <v>7920</v>
      </c>
      <c r="Q16" s="12"/>
      <c r="R16" s="12"/>
      <c r="S16" s="12"/>
      <c r="T16" s="12">
        <v>8640</v>
      </c>
      <c r="U16" s="12"/>
      <c r="V16" s="12"/>
      <c r="W16" s="12"/>
      <c r="X16" s="12"/>
      <c r="Y16" s="12"/>
      <c r="Z16" s="12"/>
      <c r="AA16" s="12"/>
    </row>
    <row r="17" spans="1:27" ht="82.5">
      <c r="A17" s="50">
        <v>13</v>
      </c>
      <c r="B17" s="49" t="s">
        <v>116</v>
      </c>
      <c r="C17" s="50" t="s">
        <v>30</v>
      </c>
      <c r="D17" s="3" t="s">
        <v>121</v>
      </c>
      <c r="E17" s="49" t="s">
        <v>119</v>
      </c>
      <c r="F17" s="52">
        <v>321</v>
      </c>
      <c r="G17" s="52">
        <f t="shared" si="0"/>
        <v>0</v>
      </c>
      <c r="H17" s="52">
        <f t="shared" si="1"/>
        <v>321</v>
      </c>
      <c r="I17" s="53">
        <f t="shared" si="2"/>
        <v>0</v>
      </c>
      <c r="J17" s="33">
        <v>10901</v>
      </c>
      <c r="K17" s="29"/>
      <c r="L17" s="49" t="s">
        <v>122</v>
      </c>
      <c r="M17" s="47" t="s">
        <v>88</v>
      </c>
      <c r="N17" s="33"/>
      <c r="O17" s="21"/>
      <c r="P17" s="12">
        <v>151</v>
      </c>
      <c r="Q17" s="12"/>
      <c r="R17" s="12"/>
      <c r="S17" s="12"/>
      <c r="T17" s="12">
        <v>170</v>
      </c>
      <c r="U17" s="12"/>
      <c r="V17" s="12"/>
      <c r="W17" s="12"/>
      <c r="X17" s="12"/>
      <c r="Y17" s="12"/>
      <c r="Z17" s="12"/>
      <c r="AA17" s="12"/>
    </row>
    <row r="18" spans="1:27" ht="99">
      <c r="A18" s="50">
        <v>14</v>
      </c>
      <c r="B18" s="49" t="s">
        <v>123</v>
      </c>
      <c r="C18" s="50" t="s">
        <v>124</v>
      </c>
      <c r="D18" s="3" t="s">
        <v>125</v>
      </c>
      <c r="E18" s="49" t="s">
        <v>126</v>
      </c>
      <c r="F18" s="52">
        <v>25749</v>
      </c>
      <c r="G18" s="52">
        <f t="shared" si="0"/>
        <v>0</v>
      </c>
      <c r="H18" s="52">
        <f t="shared" si="1"/>
        <v>25749</v>
      </c>
      <c r="I18" s="53">
        <f t="shared" si="2"/>
        <v>0</v>
      </c>
      <c r="J18" s="33" t="s">
        <v>35</v>
      </c>
      <c r="K18" s="29"/>
      <c r="L18" s="49" t="s">
        <v>127</v>
      </c>
      <c r="M18" s="47" t="s">
        <v>128</v>
      </c>
      <c r="N18" s="33"/>
      <c r="O18" s="21"/>
      <c r="P18" s="12"/>
      <c r="Q18" s="12">
        <v>7115</v>
      </c>
      <c r="R18" s="12"/>
      <c r="S18" s="12"/>
      <c r="T18" s="12"/>
      <c r="U18" s="12"/>
      <c r="V18" s="12"/>
      <c r="W18" s="12"/>
      <c r="X18" s="12">
        <v>18634</v>
      </c>
      <c r="Y18" s="12"/>
      <c r="Z18" s="12"/>
      <c r="AA18" s="12"/>
    </row>
    <row r="19" spans="1:27" ht="82.5">
      <c r="A19" s="50">
        <v>15</v>
      </c>
      <c r="B19" s="49" t="s">
        <v>129</v>
      </c>
      <c r="C19" s="50" t="s">
        <v>43</v>
      </c>
      <c r="D19" s="3" t="s">
        <v>130</v>
      </c>
      <c r="E19" s="49" t="s">
        <v>131</v>
      </c>
      <c r="F19" s="52">
        <v>30000</v>
      </c>
      <c r="G19" s="52">
        <f t="shared" si="0"/>
        <v>0</v>
      </c>
      <c r="H19" s="52">
        <f t="shared" si="1"/>
        <v>30000</v>
      </c>
      <c r="I19" s="53">
        <f t="shared" si="2"/>
        <v>0</v>
      </c>
      <c r="J19" s="33" t="s">
        <v>35</v>
      </c>
      <c r="K19" s="29">
        <v>44110</v>
      </c>
      <c r="L19" s="49" t="s">
        <v>132</v>
      </c>
      <c r="M19" s="47" t="s">
        <v>128</v>
      </c>
      <c r="N19" s="33"/>
      <c r="O19" s="21"/>
      <c r="P19" s="12"/>
      <c r="Q19" s="12"/>
      <c r="R19" s="12"/>
      <c r="S19" s="12"/>
      <c r="T19" s="12">
        <v>29869</v>
      </c>
      <c r="U19" s="12"/>
      <c r="V19" s="12"/>
      <c r="W19" s="12"/>
      <c r="X19" s="12"/>
      <c r="Y19" s="12">
        <v>131</v>
      </c>
      <c r="Z19" s="12"/>
      <c r="AA19" s="12"/>
    </row>
    <row r="20" spans="1:27" ht="115.5">
      <c r="A20" s="50">
        <v>16</v>
      </c>
      <c r="B20" s="49" t="s">
        <v>133</v>
      </c>
      <c r="C20" s="50" t="s">
        <v>43</v>
      </c>
      <c r="D20" s="3" t="s">
        <v>134</v>
      </c>
      <c r="E20" s="49" t="s">
        <v>44</v>
      </c>
      <c r="F20" s="52">
        <v>36828</v>
      </c>
      <c r="G20" s="52">
        <f t="shared" si="0"/>
        <v>0</v>
      </c>
      <c r="H20" s="52">
        <f t="shared" si="1"/>
        <v>36828</v>
      </c>
      <c r="I20" s="53">
        <f t="shared" si="2"/>
        <v>0</v>
      </c>
      <c r="J20" s="33" t="s">
        <v>45</v>
      </c>
      <c r="K20" s="29"/>
      <c r="L20" s="49" t="s">
        <v>135</v>
      </c>
      <c r="M20" s="10" t="s">
        <v>81</v>
      </c>
      <c r="N20" s="33"/>
      <c r="O20" s="21"/>
      <c r="P20" s="12">
        <v>5057</v>
      </c>
      <c r="Q20" s="12">
        <v>9815</v>
      </c>
      <c r="R20" s="12">
        <v>8115</v>
      </c>
      <c r="S20" s="12">
        <v>8784</v>
      </c>
      <c r="T20" s="12"/>
      <c r="U20" s="12">
        <v>5057</v>
      </c>
      <c r="V20" s="12"/>
      <c r="W20" s="12"/>
      <c r="X20" s="12"/>
      <c r="Y20" s="12"/>
      <c r="Z20" s="12"/>
      <c r="AA20" s="12"/>
    </row>
    <row r="21" spans="1:27" ht="115.5">
      <c r="A21" s="50">
        <v>17</v>
      </c>
      <c r="B21" s="49" t="s">
        <v>133</v>
      </c>
      <c r="C21" s="50" t="s">
        <v>43</v>
      </c>
      <c r="D21" s="3" t="s">
        <v>136</v>
      </c>
      <c r="E21" s="49" t="s">
        <v>44</v>
      </c>
      <c r="F21" s="52">
        <v>200000</v>
      </c>
      <c r="G21" s="52">
        <f t="shared" si="0"/>
        <v>0</v>
      </c>
      <c r="H21" s="52">
        <f t="shared" si="1"/>
        <v>200000</v>
      </c>
      <c r="I21" s="53">
        <f t="shared" si="2"/>
        <v>0</v>
      </c>
      <c r="J21" s="33" t="s">
        <v>45</v>
      </c>
      <c r="K21" s="29">
        <v>44056</v>
      </c>
      <c r="L21" s="49" t="s">
        <v>137</v>
      </c>
      <c r="M21" s="47" t="s">
        <v>88</v>
      </c>
      <c r="N21" s="33"/>
      <c r="O21" s="21"/>
      <c r="P21" s="12">
        <v>6115</v>
      </c>
      <c r="Q21" s="12"/>
      <c r="R21" s="12"/>
      <c r="S21" s="12">
        <v>16509</v>
      </c>
      <c r="T21" s="12">
        <v>29350</v>
      </c>
      <c r="U21" s="12">
        <v>38873</v>
      </c>
      <c r="V21" s="12">
        <v>89190</v>
      </c>
      <c r="W21" s="12">
        <v>19963</v>
      </c>
      <c r="X21" s="12"/>
      <c r="Y21" s="12"/>
      <c r="Z21" s="12"/>
      <c r="AA21" s="12"/>
    </row>
    <row r="22" spans="1:27" ht="181.5">
      <c r="A22" s="50">
        <v>18</v>
      </c>
      <c r="B22" s="49" t="s">
        <v>138</v>
      </c>
      <c r="C22" s="50" t="s">
        <v>139</v>
      </c>
      <c r="D22" s="3" t="s">
        <v>220</v>
      </c>
      <c r="E22" s="49" t="s">
        <v>221</v>
      </c>
      <c r="F22" s="52">
        <f>5361+180792</f>
        <v>186153</v>
      </c>
      <c r="G22" s="52">
        <f t="shared" si="0"/>
        <v>0</v>
      </c>
      <c r="H22" s="52">
        <f t="shared" si="1"/>
        <v>186153</v>
      </c>
      <c r="I22" s="53">
        <f t="shared" si="2"/>
        <v>0</v>
      </c>
      <c r="J22" s="33" t="s">
        <v>86</v>
      </c>
      <c r="K22" s="29">
        <v>44056</v>
      </c>
      <c r="L22" s="49" t="s">
        <v>219</v>
      </c>
      <c r="M22" s="47" t="s">
        <v>88</v>
      </c>
      <c r="N22" s="33"/>
      <c r="O22" s="21"/>
      <c r="P22" s="12"/>
      <c r="Q22" s="12"/>
      <c r="R22" s="12">
        <v>1805</v>
      </c>
      <c r="S22" s="12">
        <v>54857</v>
      </c>
      <c r="T22" s="12">
        <v>3180</v>
      </c>
      <c r="U22" s="12">
        <v>76398</v>
      </c>
      <c r="V22" s="12">
        <v>24826</v>
      </c>
      <c r="W22" s="12">
        <v>25087</v>
      </c>
      <c r="X22" s="12"/>
      <c r="Y22" s="12"/>
      <c r="Z22" s="12"/>
      <c r="AA22" s="12"/>
    </row>
    <row r="23" spans="1:27" ht="115.5">
      <c r="A23" s="50">
        <v>19</v>
      </c>
      <c r="B23" s="49" t="s">
        <v>176</v>
      </c>
      <c r="C23" s="50" t="s">
        <v>169</v>
      </c>
      <c r="D23" s="3" t="s">
        <v>173</v>
      </c>
      <c r="E23" s="49" t="s">
        <v>170</v>
      </c>
      <c r="F23" s="52">
        <v>4000</v>
      </c>
      <c r="G23" s="52">
        <f t="shared" si="0"/>
        <v>0</v>
      </c>
      <c r="H23" s="52">
        <f t="shared" si="1"/>
        <v>4000</v>
      </c>
      <c r="I23" s="53">
        <f t="shared" si="2"/>
        <v>0</v>
      </c>
      <c r="J23" s="55" t="s">
        <v>172</v>
      </c>
      <c r="K23" s="29">
        <v>44005</v>
      </c>
      <c r="L23" s="49"/>
      <c r="M23" s="47" t="s">
        <v>88</v>
      </c>
      <c r="N23" s="33"/>
      <c r="O23" s="21"/>
      <c r="P23" s="12"/>
      <c r="Q23" s="12"/>
      <c r="R23" s="12"/>
      <c r="S23" s="12"/>
      <c r="T23" s="12"/>
      <c r="U23" s="12">
        <v>4000</v>
      </c>
      <c r="V23" s="12"/>
      <c r="W23" s="12"/>
      <c r="X23" s="12"/>
      <c r="Y23" s="12"/>
      <c r="Z23" s="12"/>
      <c r="AA23" s="12"/>
    </row>
    <row r="24" spans="1:27" ht="132">
      <c r="A24" s="50">
        <v>20</v>
      </c>
      <c r="B24" s="49" t="s">
        <v>343</v>
      </c>
      <c r="C24" s="50" t="s">
        <v>169</v>
      </c>
      <c r="D24" s="3" t="s">
        <v>292</v>
      </c>
      <c r="E24" s="49" t="s">
        <v>293</v>
      </c>
      <c r="F24" s="52">
        <v>800</v>
      </c>
      <c r="G24" s="52">
        <f t="shared" si="0"/>
        <v>0</v>
      </c>
      <c r="H24" s="52">
        <f t="shared" si="1"/>
        <v>800</v>
      </c>
      <c r="I24" s="53">
        <f t="shared" si="2"/>
        <v>0</v>
      </c>
      <c r="J24" s="55" t="s">
        <v>295</v>
      </c>
      <c r="K24" s="29">
        <v>44006</v>
      </c>
      <c r="L24" s="49"/>
      <c r="M24" s="47" t="s">
        <v>88</v>
      </c>
      <c r="N24" s="33"/>
      <c r="O24" s="21"/>
      <c r="P24" s="12"/>
      <c r="Q24" s="12"/>
      <c r="R24" s="12"/>
      <c r="S24" s="12"/>
      <c r="T24" s="12"/>
      <c r="U24" s="12">
        <v>800</v>
      </c>
      <c r="V24" s="12"/>
      <c r="W24" s="12"/>
      <c r="X24" s="12"/>
      <c r="Y24" s="12"/>
      <c r="Z24" s="12"/>
      <c r="AA24" s="12"/>
    </row>
    <row r="25" spans="1:27" ht="231">
      <c r="A25" s="50">
        <v>21</v>
      </c>
      <c r="B25" s="49" t="s">
        <v>438</v>
      </c>
      <c r="C25" s="50" t="s">
        <v>169</v>
      </c>
      <c r="D25" s="3" t="s">
        <v>437</v>
      </c>
      <c r="E25" s="49" t="s">
        <v>435</v>
      </c>
      <c r="F25" s="52">
        <v>6480</v>
      </c>
      <c r="G25" s="52">
        <f t="shared" si="0"/>
        <v>0</v>
      </c>
      <c r="H25" s="52">
        <f t="shared" si="1"/>
        <v>6480</v>
      </c>
      <c r="I25" s="53">
        <f t="shared" si="2"/>
        <v>0</v>
      </c>
      <c r="J25" s="55">
        <v>1090820</v>
      </c>
      <c r="K25" s="29">
        <v>44082</v>
      </c>
      <c r="L25" s="49"/>
      <c r="M25" s="47" t="s">
        <v>88</v>
      </c>
      <c r="N25" s="33"/>
      <c r="O25" s="21"/>
      <c r="P25" s="12"/>
      <c r="Q25" s="12"/>
      <c r="R25" s="12"/>
      <c r="S25" s="12"/>
      <c r="T25" s="12"/>
      <c r="U25" s="12"/>
      <c r="V25" s="12"/>
      <c r="W25" s="12"/>
      <c r="X25" s="12">
        <v>6480</v>
      </c>
      <c r="Y25" s="12"/>
      <c r="Z25" s="12"/>
      <c r="AA25" s="12"/>
    </row>
    <row r="26" spans="1:27" ht="132">
      <c r="A26" s="50">
        <v>22</v>
      </c>
      <c r="B26" s="49" t="s">
        <v>450</v>
      </c>
      <c r="C26" s="50" t="s">
        <v>446</v>
      </c>
      <c r="D26" s="3" t="s">
        <v>447</v>
      </c>
      <c r="E26" s="49" t="s">
        <v>448</v>
      </c>
      <c r="F26" s="52">
        <v>171000</v>
      </c>
      <c r="G26" s="52">
        <f t="shared" si="0"/>
        <v>0</v>
      </c>
      <c r="H26" s="52">
        <f t="shared" si="1"/>
        <v>171000</v>
      </c>
      <c r="I26" s="53">
        <f t="shared" si="2"/>
        <v>0</v>
      </c>
      <c r="J26" s="55">
        <v>10909</v>
      </c>
      <c r="K26" s="29">
        <v>44110</v>
      </c>
      <c r="L26" s="49"/>
      <c r="M26" s="47" t="s">
        <v>81</v>
      </c>
      <c r="N26" s="33"/>
      <c r="O26" s="21"/>
      <c r="P26" s="12"/>
      <c r="Q26" s="12"/>
      <c r="R26" s="12"/>
      <c r="S26" s="12"/>
      <c r="T26" s="12"/>
      <c r="U26" s="12"/>
      <c r="V26" s="12"/>
      <c r="W26" s="12"/>
      <c r="X26" s="12">
        <v>159738</v>
      </c>
      <c r="Y26" s="12">
        <v>11262</v>
      </c>
      <c r="Z26" s="12"/>
      <c r="AA26" s="12"/>
    </row>
    <row r="27" spans="1:27" ht="82.5">
      <c r="A27" s="50">
        <v>23</v>
      </c>
      <c r="B27" s="49" t="s">
        <v>463</v>
      </c>
      <c r="C27" s="50" t="s">
        <v>459</v>
      </c>
      <c r="D27" s="3" t="s">
        <v>460</v>
      </c>
      <c r="E27" s="49" t="s">
        <v>464</v>
      </c>
      <c r="F27" s="52">
        <v>28800</v>
      </c>
      <c r="G27" s="52">
        <f t="shared" si="0"/>
        <v>1834</v>
      </c>
      <c r="H27" s="52">
        <f t="shared" si="1"/>
        <v>3302</v>
      </c>
      <c r="I27" s="53">
        <f t="shared" si="2"/>
        <v>25498</v>
      </c>
      <c r="J27" s="55" t="s">
        <v>462</v>
      </c>
      <c r="K27" s="29"/>
      <c r="L27" s="49"/>
      <c r="M27" s="47" t="s">
        <v>65</v>
      </c>
      <c r="N27" s="33"/>
      <c r="O27" s="21"/>
      <c r="P27" s="12"/>
      <c r="Q27" s="12"/>
      <c r="R27" s="12"/>
      <c r="S27" s="12"/>
      <c r="T27" s="12"/>
      <c r="U27" s="12"/>
      <c r="V27" s="12"/>
      <c r="W27" s="12"/>
      <c r="X27" s="12"/>
      <c r="Y27" s="12">
        <v>1468</v>
      </c>
      <c r="Z27" s="12">
        <v>1834</v>
      </c>
      <c r="AA27" s="12"/>
    </row>
    <row r="28" spans="1:27" ht="115.5">
      <c r="A28" s="50">
        <v>24</v>
      </c>
      <c r="B28" s="49" t="s">
        <v>227</v>
      </c>
      <c r="C28" s="50" t="s">
        <v>222</v>
      </c>
      <c r="D28" s="3" t="s">
        <v>223</v>
      </c>
      <c r="E28" s="49" t="s">
        <v>224</v>
      </c>
      <c r="F28" s="52">
        <v>21730</v>
      </c>
      <c r="G28" s="52">
        <f t="shared" si="0"/>
        <v>0</v>
      </c>
      <c r="H28" s="52">
        <f t="shared" si="1"/>
        <v>0</v>
      </c>
      <c r="I28" s="53">
        <f t="shared" si="2"/>
        <v>21730</v>
      </c>
      <c r="J28" s="55" t="s">
        <v>225</v>
      </c>
      <c r="K28" s="29"/>
      <c r="L28" s="49"/>
      <c r="M28" s="47" t="s">
        <v>226</v>
      </c>
      <c r="N28" s="33"/>
      <c r="O28" s="21"/>
      <c r="P28" s="12"/>
      <c r="Q28" s="12"/>
      <c r="R28" s="12"/>
      <c r="S28" s="12"/>
      <c r="T28" s="12"/>
      <c r="U28" s="12"/>
      <c r="V28" s="12"/>
      <c r="W28" s="12"/>
      <c r="X28" s="12"/>
      <c r="Y28" s="12"/>
      <c r="Z28" s="12"/>
      <c r="AA28" s="12"/>
    </row>
    <row r="29" spans="1:27" ht="82.5">
      <c r="A29" s="50">
        <v>25</v>
      </c>
      <c r="B29" s="49" t="s">
        <v>491</v>
      </c>
      <c r="C29" s="50" t="s">
        <v>486</v>
      </c>
      <c r="D29" s="3" t="s">
        <v>490</v>
      </c>
      <c r="E29" s="49" t="s">
        <v>487</v>
      </c>
      <c r="F29" s="52">
        <v>101712</v>
      </c>
      <c r="G29" s="52">
        <f t="shared" si="0"/>
        <v>24306</v>
      </c>
      <c r="H29" s="52">
        <f t="shared" si="1"/>
        <v>24306</v>
      </c>
      <c r="I29" s="53">
        <f t="shared" si="2"/>
        <v>77406</v>
      </c>
      <c r="J29" s="55" t="s">
        <v>488</v>
      </c>
      <c r="K29" s="29"/>
      <c r="L29" s="49"/>
      <c r="M29" s="47" t="s">
        <v>489</v>
      </c>
      <c r="N29" s="33"/>
      <c r="O29" s="21"/>
      <c r="P29" s="12"/>
      <c r="Q29" s="12"/>
      <c r="R29" s="12"/>
      <c r="S29" s="12"/>
      <c r="T29" s="12"/>
      <c r="U29" s="12"/>
      <c r="V29" s="12"/>
      <c r="W29" s="12"/>
      <c r="X29" s="12"/>
      <c r="Y29" s="12"/>
      <c r="Z29" s="12">
        <v>24306</v>
      </c>
      <c r="AA29" s="12"/>
    </row>
    <row r="30" spans="1:27" ht="99">
      <c r="A30" s="50">
        <v>26</v>
      </c>
      <c r="B30" s="49" t="s">
        <v>233</v>
      </c>
      <c r="C30" s="50" t="s">
        <v>228</v>
      </c>
      <c r="D30" s="3" t="s">
        <v>229</v>
      </c>
      <c r="E30" s="49" t="s">
        <v>231</v>
      </c>
      <c r="F30" s="52">
        <v>14000</v>
      </c>
      <c r="G30" s="52">
        <f t="shared" si="0"/>
        <v>0</v>
      </c>
      <c r="H30" s="52">
        <f t="shared" si="1"/>
        <v>14000</v>
      </c>
      <c r="I30" s="53">
        <f t="shared" si="2"/>
        <v>0</v>
      </c>
      <c r="J30" s="55" t="s">
        <v>232</v>
      </c>
      <c r="K30" s="29"/>
      <c r="L30" s="49"/>
      <c r="M30" s="47" t="s">
        <v>81</v>
      </c>
      <c r="N30" s="33"/>
      <c r="O30" s="21"/>
      <c r="P30" s="12"/>
      <c r="Q30" s="12"/>
      <c r="R30" s="12"/>
      <c r="S30" s="12">
        <v>14000</v>
      </c>
      <c r="T30" s="12"/>
      <c r="U30" s="12"/>
      <c r="V30" s="12"/>
      <c r="W30" s="12"/>
      <c r="X30" s="12"/>
      <c r="Y30" s="12"/>
      <c r="Z30" s="12"/>
      <c r="AA30" s="12"/>
    </row>
    <row r="31" spans="1:27" ht="99">
      <c r="A31" s="50">
        <v>27</v>
      </c>
      <c r="B31" s="49" t="s">
        <v>510</v>
      </c>
      <c r="C31" s="50" t="s">
        <v>506</v>
      </c>
      <c r="D31" s="3" t="s">
        <v>507</v>
      </c>
      <c r="E31" s="49" t="s">
        <v>508</v>
      </c>
      <c r="F31" s="52">
        <v>10550</v>
      </c>
      <c r="G31" s="52">
        <f>Z31</f>
        <v>7750</v>
      </c>
      <c r="H31" s="52">
        <f>SUM(P31:Z31)</f>
        <v>7750</v>
      </c>
      <c r="I31" s="53">
        <f>F31-H31</f>
        <v>2800</v>
      </c>
      <c r="J31" s="55" t="s">
        <v>509</v>
      </c>
      <c r="K31" s="29"/>
      <c r="L31" s="49"/>
      <c r="M31" s="47" t="s">
        <v>81</v>
      </c>
      <c r="N31" s="33"/>
      <c r="O31" s="21"/>
      <c r="P31" s="12"/>
      <c r="Q31" s="12"/>
      <c r="R31" s="12"/>
      <c r="S31" s="12"/>
      <c r="T31" s="12"/>
      <c r="U31" s="12"/>
      <c r="V31" s="12"/>
      <c r="W31" s="12"/>
      <c r="X31" s="12"/>
      <c r="Y31" s="12"/>
      <c r="Z31" s="12">
        <v>7750</v>
      </c>
      <c r="AA31" s="12"/>
    </row>
    <row r="32" spans="1:27" ht="66">
      <c r="A32" s="50">
        <v>28</v>
      </c>
      <c r="B32" s="49" t="s">
        <v>394</v>
      </c>
      <c r="C32" s="50" t="s">
        <v>390</v>
      </c>
      <c r="D32" s="3" t="s">
        <v>411</v>
      </c>
      <c r="E32" s="49" t="s">
        <v>391</v>
      </c>
      <c r="F32" s="52">
        <v>3000</v>
      </c>
      <c r="G32" s="52">
        <f t="shared" si="0"/>
        <v>0</v>
      </c>
      <c r="H32" s="52">
        <f t="shared" si="1"/>
        <v>3000</v>
      </c>
      <c r="I32" s="53">
        <f t="shared" si="2"/>
        <v>0</v>
      </c>
      <c r="J32" s="55" t="s">
        <v>392</v>
      </c>
      <c r="K32" s="29">
        <v>44056</v>
      </c>
      <c r="L32" s="49"/>
      <c r="M32" s="47" t="s">
        <v>81</v>
      </c>
      <c r="N32" s="33"/>
      <c r="O32" s="21"/>
      <c r="P32" s="12"/>
      <c r="Q32" s="12"/>
      <c r="R32" s="12"/>
      <c r="S32" s="12"/>
      <c r="T32" s="12"/>
      <c r="U32" s="12"/>
      <c r="V32" s="12"/>
      <c r="W32" s="12">
        <v>3000</v>
      </c>
      <c r="X32" s="12"/>
      <c r="Y32" s="12"/>
      <c r="Z32" s="12"/>
      <c r="AA32" s="12"/>
    </row>
    <row r="33" spans="1:27" ht="82.5">
      <c r="A33" s="50">
        <v>29</v>
      </c>
      <c r="B33" s="49" t="s">
        <v>548</v>
      </c>
      <c r="C33" s="50" t="s">
        <v>545</v>
      </c>
      <c r="D33" s="3" t="s">
        <v>546</v>
      </c>
      <c r="E33" s="49" t="s">
        <v>547</v>
      </c>
      <c r="F33" s="52">
        <v>40000</v>
      </c>
      <c r="G33" s="52">
        <f>Z33</f>
        <v>40000</v>
      </c>
      <c r="H33" s="52">
        <f>SUM(P33:Z33)</f>
        <v>40000</v>
      </c>
      <c r="I33" s="53">
        <f>F33-H33</f>
        <v>0</v>
      </c>
      <c r="J33" s="55" t="s">
        <v>530</v>
      </c>
      <c r="K33" s="29">
        <v>44160</v>
      </c>
      <c r="L33" s="49"/>
      <c r="M33" s="47" t="s">
        <v>88</v>
      </c>
      <c r="N33" s="33"/>
      <c r="O33" s="21"/>
      <c r="P33" s="12"/>
      <c r="Q33" s="12"/>
      <c r="R33" s="12"/>
      <c r="S33" s="12"/>
      <c r="T33" s="12"/>
      <c r="U33" s="12"/>
      <c r="V33" s="12"/>
      <c r="W33" s="12"/>
      <c r="X33" s="12"/>
      <c r="Y33" s="12"/>
      <c r="Z33" s="12">
        <v>40000</v>
      </c>
      <c r="AA33" s="12"/>
    </row>
    <row r="34" spans="1:27" ht="132">
      <c r="A34" s="50">
        <v>30</v>
      </c>
      <c r="B34" s="49" t="s">
        <v>496</v>
      </c>
      <c r="C34" s="50" t="s">
        <v>492</v>
      </c>
      <c r="D34" s="3" t="s">
        <v>493</v>
      </c>
      <c r="E34" s="49" t="s">
        <v>495</v>
      </c>
      <c r="F34" s="52">
        <v>10000</v>
      </c>
      <c r="G34" s="52">
        <f>Z34</f>
        <v>0</v>
      </c>
      <c r="H34" s="52">
        <f>SUM(P34:Z34)</f>
        <v>0</v>
      </c>
      <c r="I34" s="53">
        <f>F34-H34</f>
        <v>10000</v>
      </c>
      <c r="J34" s="55" t="s">
        <v>494</v>
      </c>
      <c r="K34" s="29"/>
      <c r="L34" s="49"/>
      <c r="M34" s="47" t="s">
        <v>88</v>
      </c>
      <c r="N34" s="33"/>
      <c r="O34" s="21"/>
      <c r="P34" s="12"/>
      <c r="Q34" s="12"/>
      <c r="R34" s="12"/>
      <c r="S34" s="12"/>
      <c r="T34" s="12"/>
      <c r="U34" s="12"/>
      <c r="V34" s="12"/>
      <c r="W34" s="12"/>
      <c r="X34" s="12"/>
      <c r="Y34" s="12"/>
      <c r="Z34" s="12"/>
      <c r="AA34" s="12"/>
    </row>
    <row r="35" spans="1:27" ht="231">
      <c r="A35" s="50">
        <v>31</v>
      </c>
      <c r="B35" s="49" t="s">
        <v>419</v>
      </c>
      <c r="C35" s="50" t="s">
        <v>417</v>
      </c>
      <c r="D35" s="3" t="s">
        <v>416</v>
      </c>
      <c r="E35" s="49" t="s">
        <v>420</v>
      </c>
      <c r="F35" s="52">
        <v>57000</v>
      </c>
      <c r="G35" s="52">
        <f t="shared" si="0"/>
        <v>0</v>
      </c>
      <c r="H35" s="52">
        <f t="shared" si="1"/>
        <v>57000</v>
      </c>
      <c r="I35" s="53">
        <f t="shared" si="2"/>
        <v>0</v>
      </c>
      <c r="J35" s="55"/>
      <c r="K35" s="29">
        <v>44082</v>
      </c>
      <c r="L35" s="49"/>
      <c r="M35" s="47" t="s">
        <v>88</v>
      </c>
      <c r="N35" s="33"/>
      <c r="O35" s="21"/>
      <c r="P35" s="12"/>
      <c r="Q35" s="12"/>
      <c r="R35" s="12"/>
      <c r="S35" s="12"/>
      <c r="T35" s="12"/>
      <c r="U35" s="12"/>
      <c r="V35" s="12"/>
      <c r="W35" s="12">
        <v>57000</v>
      </c>
      <c r="X35" s="12"/>
      <c r="Y35" s="12"/>
      <c r="Z35" s="12"/>
      <c r="AA35" s="12"/>
    </row>
    <row r="36" spans="1:27" ht="231">
      <c r="A36" s="50">
        <v>32</v>
      </c>
      <c r="B36" s="49" t="s">
        <v>433</v>
      </c>
      <c r="C36" s="50" t="s">
        <v>417</v>
      </c>
      <c r="D36" s="3" t="s">
        <v>421</v>
      </c>
      <c r="E36" s="49" t="s">
        <v>423</v>
      </c>
      <c r="F36" s="52">
        <v>40000</v>
      </c>
      <c r="G36" s="52">
        <f t="shared" si="0"/>
        <v>0</v>
      </c>
      <c r="H36" s="52">
        <f t="shared" si="1"/>
        <v>40000</v>
      </c>
      <c r="I36" s="53">
        <f t="shared" si="2"/>
        <v>0</v>
      </c>
      <c r="J36" s="55"/>
      <c r="K36" s="29">
        <v>44081</v>
      </c>
      <c r="L36" s="49"/>
      <c r="M36" s="47" t="s">
        <v>226</v>
      </c>
      <c r="N36" s="33"/>
      <c r="O36" s="21"/>
      <c r="P36" s="12"/>
      <c r="Q36" s="12"/>
      <c r="R36" s="12"/>
      <c r="S36" s="12"/>
      <c r="T36" s="12"/>
      <c r="U36" s="12"/>
      <c r="V36" s="12"/>
      <c r="W36" s="12">
        <v>40000</v>
      </c>
      <c r="X36" s="12"/>
      <c r="Y36" s="12"/>
      <c r="Z36" s="12"/>
      <c r="AA36" s="12"/>
    </row>
    <row r="37" spans="1:27" ht="82.5">
      <c r="A37" s="50">
        <v>33</v>
      </c>
      <c r="B37" s="49" t="s">
        <v>413</v>
      </c>
      <c r="C37" s="50" t="s">
        <v>395</v>
      </c>
      <c r="D37" s="3" t="s">
        <v>396</v>
      </c>
      <c r="E37" s="49" t="s">
        <v>399</v>
      </c>
      <c r="F37" s="52">
        <v>386145</v>
      </c>
      <c r="G37" s="52">
        <f t="shared" si="0"/>
        <v>111327</v>
      </c>
      <c r="H37" s="52">
        <f t="shared" si="1"/>
        <v>279479</v>
      </c>
      <c r="I37" s="53">
        <f t="shared" si="2"/>
        <v>106666</v>
      </c>
      <c r="J37" s="55" t="s">
        <v>398</v>
      </c>
      <c r="K37" s="29"/>
      <c r="L37" s="49"/>
      <c r="M37" s="47" t="s">
        <v>88</v>
      </c>
      <c r="N37" s="33"/>
      <c r="O37" s="21"/>
      <c r="P37" s="12"/>
      <c r="Q37" s="12"/>
      <c r="R37" s="12"/>
      <c r="S37" s="12"/>
      <c r="T37" s="12"/>
      <c r="U37" s="12"/>
      <c r="V37" s="12"/>
      <c r="W37" s="12"/>
      <c r="X37" s="12">
        <v>32611</v>
      </c>
      <c r="Y37" s="12">
        <v>135541</v>
      </c>
      <c r="Z37" s="12">
        <v>111327</v>
      </c>
      <c r="AA37" s="12"/>
    </row>
    <row r="38" spans="1:27" ht="148.5">
      <c r="A38" s="50">
        <v>34</v>
      </c>
      <c r="B38" s="49" t="s">
        <v>468</v>
      </c>
      <c r="C38" s="50" t="s">
        <v>465</v>
      </c>
      <c r="D38" s="3" t="s">
        <v>466</v>
      </c>
      <c r="E38" s="60" t="s">
        <v>467</v>
      </c>
      <c r="F38" s="52">
        <v>195000</v>
      </c>
      <c r="G38" s="52">
        <f t="shared" si="0"/>
        <v>0</v>
      </c>
      <c r="H38" s="52">
        <f t="shared" si="1"/>
        <v>193504</v>
      </c>
      <c r="I38" s="53">
        <f t="shared" si="2"/>
        <v>1496</v>
      </c>
      <c r="J38" s="55" t="s">
        <v>398</v>
      </c>
      <c r="K38" s="29"/>
      <c r="L38" s="49" t="s">
        <v>553</v>
      </c>
      <c r="M38" s="47" t="s">
        <v>88</v>
      </c>
      <c r="N38" s="33"/>
      <c r="O38" s="21"/>
      <c r="P38" s="12"/>
      <c r="Q38" s="12"/>
      <c r="R38" s="12"/>
      <c r="S38" s="12"/>
      <c r="T38" s="12"/>
      <c r="U38" s="12"/>
      <c r="V38" s="12"/>
      <c r="W38" s="12"/>
      <c r="X38" s="12"/>
      <c r="Y38" s="12">
        <v>193504</v>
      </c>
      <c r="Z38" s="12"/>
      <c r="AA38" s="12"/>
    </row>
    <row r="39" spans="1:27" ht="264">
      <c r="A39" s="50">
        <v>35</v>
      </c>
      <c r="B39" s="49" t="s">
        <v>531</v>
      </c>
      <c r="C39" s="50" t="s">
        <v>527</v>
      </c>
      <c r="D39" s="3" t="s">
        <v>528</v>
      </c>
      <c r="E39" s="60" t="s">
        <v>529</v>
      </c>
      <c r="F39" s="52">
        <v>171000</v>
      </c>
      <c r="G39" s="52">
        <f>Z39</f>
        <v>59617</v>
      </c>
      <c r="H39" s="52">
        <f>SUM(P39:Z39)</f>
        <v>59617</v>
      </c>
      <c r="I39" s="53">
        <f>F39-H39</f>
        <v>111383</v>
      </c>
      <c r="J39" s="55" t="s">
        <v>530</v>
      </c>
      <c r="K39" s="29"/>
      <c r="L39" s="49"/>
      <c r="M39" s="47" t="s">
        <v>81</v>
      </c>
      <c r="N39" s="33"/>
      <c r="O39" s="21"/>
      <c r="P39" s="12"/>
      <c r="Q39" s="12"/>
      <c r="R39" s="12"/>
      <c r="S39" s="12"/>
      <c r="T39" s="12"/>
      <c r="U39" s="12"/>
      <c r="V39" s="12"/>
      <c r="W39" s="12"/>
      <c r="X39" s="12"/>
      <c r="Y39" s="12"/>
      <c r="Z39" s="12">
        <v>59617</v>
      </c>
      <c r="AA39" s="12"/>
    </row>
    <row r="40" spans="1:27" ht="66">
      <c r="A40" s="50">
        <v>36</v>
      </c>
      <c r="B40" s="49" t="s">
        <v>175</v>
      </c>
      <c r="C40" s="50" t="s">
        <v>174</v>
      </c>
      <c r="D40" s="3" t="s">
        <v>177</v>
      </c>
      <c r="E40" s="49" t="s">
        <v>178</v>
      </c>
      <c r="F40" s="52">
        <v>4000</v>
      </c>
      <c r="G40" s="52">
        <f t="shared" si="0"/>
        <v>0</v>
      </c>
      <c r="H40" s="52">
        <f t="shared" si="1"/>
        <v>4000</v>
      </c>
      <c r="I40" s="53">
        <f t="shared" si="2"/>
        <v>0</v>
      </c>
      <c r="J40" s="55" t="s">
        <v>179</v>
      </c>
      <c r="K40" s="29">
        <v>43928</v>
      </c>
      <c r="L40" s="49"/>
      <c r="M40" s="47" t="s">
        <v>81</v>
      </c>
      <c r="N40" s="33"/>
      <c r="O40" s="21"/>
      <c r="P40" s="12"/>
      <c r="Q40" s="12"/>
      <c r="R40" s="12">
        <v>4000</v>
      </c>
      <c r="S40" s="12"/>
      <c r="T40" s="12"/>
      <c r="U40" s="12"/>
      <c r="V40" s="12"/>
      <c r="W40" s="12"/>
      <c r="X40" s="12"/>
      <c r="Y40" s="12"/>
      <c r="Z40" s="12"/>
      <c r="AA40" s="12"/>
    </row>
    <row r="41" spans="1:27" ht="66">
      <c r="A41" s="50">
        <v>37</v>
      </c>
      <c r="B41" s="49" t="s">
        <v>284</v>
      </c>
      <c r="C41" s="50" t="s">
        <v>279</v>
      </c>
      <c r="D41" s="3" t="s">
        <v>280</v>
      </c>
      <c r="E41" s="49" t="s">
        <v>281</v>
      </c>
      <c r="F41" s="52">
        <v>345878</v>
      </c>
      <c r="G41" s="52">
        <f t="shared" si="0"/>
        <v>0</v>
      </c>
      <c r="H41" s="52">
        <f t="shared" si="1"/>
        <v>345878</v>
      </c>
      <c r="I41" s="53">
        <f t="shared" si="2"/>
        <v>0</v>
      </c>
      <c r="J41" s="55" t="s">
        <v>282</v>
      </c>
      <c r="K41" s="29">
        <v>43971</v>
      </c>
      <c r="L41" s="49"/>
      <c r="M41" s="47" t="s">
        <v>226</v>
      </c>
      <c r="N41" s="33"/>
      <c r="O41" s="21"/>
      <c r="P41" s="12"/>
      <c r="Q41" s="12"/>
      <c r="R41" s="12"/>
      <c r="S41" s="12"/>
      <c r="T41" s="12">
        <v>345878</v>
      </c>
      <c r="U41" s="12"/>
      <c r="V41" s="12"/>
      <c r="W41" s="12"/>
      <c r="X41" s="12"/>
      <c r="Y41" s="12"/>
      <c r="Z41" s="12"/>
      <c r="AA41" s="12"/>
    </row>
    <row r="42" spans="1:27" ht="66">
      <c r="A42" s="50">
        <v>38</v>
      </c>
      <c r="B42" s="49" t="s">
        <v>284</v>
      </c>
      <c r="C42" s="50" t="s">
        <v>521</v>
      </c>
      <c r="D42" s="3" t="s">
        <v>522</v>
      </c>
      <c r="E42" s="49" t="s">
        <v>523</v>
      </c>
      <c r="F42" s="52">
        <v>370235</v>
      </c>
      <c r="G42" s="52">
        <f>Z42</f>
        <v>0</v>
      </c>
      <c r="H42" s="52">
        <f>SUM(P42:Z42)</f>
        <v>0</v>
      </c>
      <c r="I42" s="53">
        <f>F42-H42</f>
        <v>370235</v>
      </c>
      <c r="J42" s="55">
        <v>1091213</v>
      </c>
      <c r="K42" s="29"/>
      <c r="L42" s="49"/>
      <c r="M42" s="47" t="s">
        <v>226</v>
      </c>
      <c r="N42" s="33"/>
      <c r="O42" s="21"/>
      <c r="P42" s="12"/>
      <c r="Q42" s="12"/>
      <c r="R42" s="12"/>
      <c r="S42" s="12"/>
      <c r="T42" s="12"/>
      <c r="U42" s="12"/>
      <c r="V42" s="12"/>
      <c r="W42" s="12"/>
      <c r="X42" s="12"/>
      <c r="Y42" s="12"/>
      <c r="Z42" s="12"/>
      <c r="AA42" s="12"/>
    </row>
    <row r="43" spans="1:27" ht="148.5">
      <c r="A43" s="50">
        <v>39</v>
      </c>
      <c r="B43" s="49" t="s">
        <v>350</v>
      </c>
      <c r="C43" s="50" t="s">
        <v>347</v>
      </c>
      <c r="D43" s="3" t="s">
        <v>348</v>
      </c>
      <c r="E43" s="49" t="s">
        <v>349</v>
      </c>
      <c r="F43" s="52">
        <v>5933</v>
      </c>
      <c r="G43" s="52">
        <f t="shared" si="0"/>
        <v>0</v>
      </c>
      <c r="H43" s="52">
        <f t="shared" si="1"/>
        <v>5933</v>
      </c>
      <c r="I43" s="53">
        <f t="shared" si="2"/>
        <v>0</v>
      </c>
      <c r="J43" s="55">
        <v>10907</v>
      </c>
      <c r="K43" s="29">
        <v>44018</v>
      </c>
      <c r="L43" s="49"/>
      <c r="M43" s="47" t="s">
        <v>226</v>
      </c>
      <c r="N43" s="33"/>
      <c r="O43" s="21"/>
      <c r="P43" s="12"/>
      <c r="Q43" s="12"/>
      <c r="R43" s="12"/>
      <c r="S43" s="12"/>
      <c r="T43" s="12"/>
      <c r="U43" s="12"/>
      <c r="V43" s="12">
        <v>5933</v>
      </c>
      <c r="W43" s="12"/>
      <c r="X43" s="12"/>
      <c r="Y43" s="12"/>
      <c r="Z43" s="12"/>
      <c r="AA43" s="12"/>
    </row>
    <row r="44" spans="1:27" ht="165">
      <c r="A44" s="50">
        <v>40</v>
      </c>
      <c r="B44" s="49" t="s">
        <v>427</v>
      </c>
      <c r="C44" s="50" t="s">
        <v>424</v>
      </c>
      <c r="D44" s="3" t="s">
        <v>425</v>
      </c>
      <c r="E44" s="49" t="s">
        <v>426</v>
      </c>
      <c r="F44" s="52">
        <v>10000</v>
      </c>
      <c r="G44" s="52">
        <f>Z44</f>
        <v>0</v>
      </c>
      <c r="H44" s="52">
        <f>SUM(P44:Z44)</f>
        <v>10000</v>
      </c>
      <c r="I44" s="53">
        <f>F44-H44</f>
        <v>0</v>
      </c>
      <c r="J44" s="55"/>
      <c r="K44" s="29"/>
      <c r="L44" s="49"/>
      <c r="M44" s="47" t="s">
        <v>226</v>
      </c>
      <c r="N44" s="33"/>
      <c r="O44" s="21"/>
      <c r="P44" s="12"/>
      <c r="Q44" s="12"/>
      <c r="R44" s="12"/>
      <c r="S44" s="12"/>
      <c r="T44" s="12"/>
      <c r="U44" s="12"/>
      <c r="V44" s="12"/>
      <c r="W44" s="12">
        <v>10000</v>
      </c>
      <c r="X44" s="12"/>
      <c r="Y44" s="12"/>
      <c r="Z44" s="12"/>
      <c r="AA44" s="12"/>
    </row>
    <row r="45" spans="1:27" ht="101.25" customHeight="1">
      <c r="A45" s="50">
        <v>41</v>
      </c>
      <c r="B45" s="69" t="s">
        <v>275</v>
      </c>
      <c r="C45" s="50" t="s">
        <v>269</v>
      </c>
      <c r="D45" s="3" t="s">
        <v>271</v>
      </c>
      <c r="E45" s="49" t="s">
        <v>273</v>
      </c>
      <c r="F45" s="52">
        <v>93600</v>
      </c>
      <c r="G45" s="52">
        <f t="shared" si="0"/>
        <v>0</v>
      </c>
      <c r="H45" s="52">
        <f t="shared" si="1"/>
        <v>93600</v>
      </c>
      <c r="I45" s="53">
        <f t="shared" si="2"/>
        <v>0</v>
      </c>
      <c r="J45" s="55" t="s">
        <v>102</v>
      </c>
      <c r="K45" s="29"/>
      <c r="L45" s="49"/>
      <c r="M45" s="47" t="s">
        <v>88</v>
      </c>
      <c r="N45" s="33"/>
      <c r="O45" s="21"/>
      <c r="P45" s="12"/>
      <c r="Q45" s="12"/>
      <c r="R45" s="12"/>
      <c r="S45" s="12"/>
      <c r="T45" s="12">
        <v>38160</v>
      </c>
      <c r="U45" s="12">
        <v>18720</v>
      </c>
      <c r="V45" s="12">
        <v>36720</v>
      </c>
      <c r="W45" s="12"/>
      <c r="X45" s="12"/>
      <c r="Y45" s="12"/>
      <c r="Z45" s="12"/>
      <c r="AA45" s="12"/>
    </row>
    <row r="46" spans="1:27" ht="101.25" customHeight="1">
      <c r="A46" s="50">
        <v>42</v>
      </c>
      <c r="B46" s="70"/>
      <c r="C46" s="50" t="s">
        <v>270</v>
      </c>
      <c r="D46" s="3" t="s">
        <v>554</v>
      </c>
      <c r="E46" s="49" t="s">
        <v>273</v>
      </c>
      <c r="F46" s="52">
        <v>1788</v>
      </c>
      <c r="G46" s="52">
        <f t="shared" si="0"/>
        <v>0</v>
      </c>
      <c r="H46" s="52">
        <f t="shared" si="1"/>
        <v>1788</v>
      </c>
      <c r="I46" s="53">
        <f t="shared" si="2"/>
        <v>0</v>
      </c>
      <c r="J46" s="55" t="s">
        <v>102</v>
      </c>
      <c r="K46" s="29"/>
      <c r="L46" s="49"/>
      <c r="M46" s="47" t="s">
        <v>88</v>
      </c>
      <c r="N46" s="33"/>
      <c r="O46" s="21"/>
      <c r="P46" s="12"/>
      <c r="Q46" s="12"/>
      <c r="R46" s="12"/>
      <c r="S46" s="12"/>
      <c r="T46" s="12">
        <v>724</v>
      </c>
      <c r="U46" s="12">
        <v>358</v>
      </c>
      <c r="V46" s="12">
        <v>706</v>
      </c>
      <c r="W46" s="12"/>
      <c r="X46" s="12"/>
      <c r="Y46" s="12"/>
      <c r="Z46" s="12"/>
      <c r="AA46" s="12"/>
    </row>
    <row r="47" spans="1:27" ht="101.25" customHeight="1">
      <c r="A47" s="50">
        <v>43</v>
      </c>
      <c r="B47" s="69" t="s">
        <v>558</v>
      </c>
      <c r="C47" s="50" t="s">
        <v>269</v>
      </c>
      <c r="D47" s="3" t="s">
        <v>555</v>
      </c>
      <c r="E47" s="49" t="s">
        <v>557</v>
      </c>
      <c r="F47" s="52">
        <v>100800</v>
      </c>
      <c r="G47" s="52">
        <f>Z47</f>
        <v>0</v>
      </c>
      <c r="H47" s="52">
        <f>SUM(P47:Z47)</f>
        <v>0</v>
      </c>
      <c r="I47" s="53">
        <f>F47-H47</f>
        <v>100800</v>
      </c>
      <c r="J47" s="55" t="s">
        <v>494</v>
      </c>
      <c r="K47" s="29"/>
      <c r="L47" s="49"/>
      <c r="M47" s="47" t="s">
        <v>88</v>
      </c>
      <c r="N47" s="33"/>
      <c r="O47" s="21"/>
      <c r="P47" s="12"/>
      <c r="Q47" s="12"/>
      <c r="R47" s="12"/>
      <c r="S47" s="12"/>
      <c r="T47" s="12"/>
      <c r="U47" s="12"/>
      <c r="V47" s="12"/>
      <c r="W47" s="12"/>
      <c r="X47" s="12"/>
      <c r="Y47" s="12"/>
      <c r="Z47" s="12"/>
      <c r="AA47" s="12"/>
    </row>
    <row r="48" spans="1:27" ht="101.25" customHeight="1">
      <c r="A48" s="50">
        <v>44</v>
      </c>
      <c r="B48" s="70"/>
      <c r="C48" s="50" t="s">
        <v>270</v>
      </c>
      <c r="D48" s="3" t="s">
        <v>556</v>
      </c>
      <c r="E48" s="49" t="s">
        <v>557</v>
      </c>
      <c r="F48" s="52">
        <v>1925</v>
      </c>
      <c r="G48" s="52">
        <f>Z48</f>
        <v>0</v>
      </c>
      <c r="H48" s="52">
        <f>SUM(P48:Z48)</f>
        <v>0</v>
      </c>
      <c r="I48" s="53">
        <f>F48-H48</f>
        <v>1925</v>
      </c>
      <c r="J48" s="55" t="s">
        <v>494</v>
      </c>
      <c r="K48" s="29"/>
      <c r="L48" s="49"/>
      <c r="M48" s="47" t="s">
        <v>88</v>
      </c>
      <c r="N48" s="33"/>
      <c r="O48" s="21"/>
      <c r="P48" s="12"/>
      <c r="Q48" s="12"/>
      <c r="R48" s="12"/>
      <c r="S48" s="12"/>
      <c r="T48" s="12"/>
      <c r="U48" s="12"/>
      <c r="V48" s="12"/>
      <c r="W48" s="12"/>
      <c r="X48" s="12"/>
      <c r="Y48" s="12"/>
      <c r="Z48" s="12"/>
      <c r="AA48" s="12"/>
    </row>
    <row r="49" spans="1:27" ht="99">
      <c r="A49" s="50">
        <v>45</v>
      </c>
      <c r="B49" s="49" t="s">
        <v>202</v>
      </c>
      <c r="C49" s="50" t="s">
        <v>198</v>
      </c>
      <c r="D49" s="3" t="s">
        <v>199</v>
      </c>
      <c r="E49" s="49" t="s">
        <v>200</v>
      </c>
      <c r="F49" s="52">
        <v>40000</v>
      </c>
      <c r="G49" s="52">
        <f t="shared" si="0"/>
        <v>0</v>
      </c>
      <c r="H49" s="52">
        <f t="shared" si="1"/>
        <v>40000</v>
      </c>
      <c r="I49" s="53">
        <f t="shared" si="2"/>
        <v>0</v>
      </c>
      <c r="J49" s="55" t="s">
        <v>45</v>
      </c>
      <c r="K49" s="29">
        <v>44110</v>
      </c>
      <c r="L49" s="49"/>
      <c r="M49" s="47" t="s">
        <v>128</v>
      </c>
      <c r="N49" s="33"/>
      <c r="O49" s="21"/>
      <c r="P49" s="12"/>
      <c r="Q49" s="12"/>
      <c r="R49" s="12"/>
      <c r="S49" s="12"/>
      <c r="T49" s="12"/>
      <c r="U49" s="12"/>
      <c r="V49" s="12"/>
      <c r="W49" s="12"/>
      <c r="X49" s="12">
        <v>27716</v>
      </c>
      <c r="Y49" s="12">
        <v>12284</v>
      </c>
      <c r="Z49" s="12"/>
      <c r="AA49" s="12"/>
    </row>
    <row r="50" spans="1:27" ht="66">
      <c r="A50" s="50">
        <v>46</v>
      </c>
      <c r="B50" s="49" t="s">
        <v>129</v>
      </c>
      <c r="C50" s="50" t="s">
        <v>198</v>
      </c>
      <c r="D50" s="3" t="s">
        <v>234</v>
      </c>
      <c r="E50" s="49" t="s">
        <v>235</v>
      </c>
      <c r="F50" s="52">
        <v>5000</v>
      </c>
      <c r="G50" s="52">
        <f t="shared" si="0"/>
        <v>0</v>
      </c>
      <c r="H50" s="52">
        <f t="shared" si="1"/>
        <v>5000</v>
      </c>
      <c r="I50" s="53">
        <f t="shared" si="2"/>
        <v>0</v>
      </c>
      <c r="J50" s="55" t="s">
        <v>236</v>
      </c>
      <c r="K50" s="29">
        <v>44110</v>
      </c>
      <c r="L50" s="49"/>
      <c r="M50" s="47" t="s">
        <v>128</v>
      </c>
      <c r="N50" s="33"/>
      <c r="O50" s="21"/>
      <c r="P50" s="12"/>
      <c r="Q50" s="12"/>
      <c r="R50" s="12"/>
      <c r="S50" s="12"/>
      <c r="T50" s="12"/>
      <c r="U50" s="12"/>
      <c r="V50" s="12"/>
      <c r="W50" s="12"/>
      <c r="X50" s="12"/>
      <c r="Y50" s="12">
        <v>5000</v>
      </c>
      <c r="Z50" s="12"/>
      <c r="AA50" s="12"/>
    </row>
    <row r="51" spans="1:27" ht="165">
      <c r="A51" s="50">
        <v>47</v>
      </c>
      <c r="B51" s="49" t="s">
        <v>563</v>
      </c>
      <c r="C51" s="50" t="s">
        <v>542</v>
      </c>
      <c r="D51" s="3" t="s">
        <v>544</v>
      </c>
      <c r="E51" s="49" t="s">
        <v>543</v>
      </c>
      <c r="F51" s="52">
        <v>267000</v>
      </c>
      <c r="G51" s="52">
        <f>Z51</f>
        <v>122205</v>
      </c>
      <c r="H51" s="52">
        <f>SUM(P51:Z51)</f>
        <v>122205</v>
      </c>
      <c r="I51" s="53">
        <f>F51-H51</f>
        <v>144795</v>
      </c>
      <c r="J51" s="55" t="s">
        <v>398</v>
      </c>
      <c r="K51" s="29"/>
      <c r="L51" s="49"/>
      <c r="M51" s="47" t="s">
        <v>88</v>
      </c>
      <c r="N51" s="33"/>
      <c r="O51" s="21"/>
      <c r="P51" s="12"/>
      <c r="Q51" s="12"/>
      <c r="R51" s="12"/>
      <c r="S51" s="12"/>
      <c r="T51" s="12"/>
      <c r="U51" s="12"/>
      <c r="V51" s="12"/>
      <c r="W51" s="12"/>
      <c r="X51" s="12"/>
      <c r="Y51" s="12"/>
      <c r="Z51" s="12">
        <v>122205</v>
      </c>
      <c r="AA51" s="12"/>
    </row>
    <row r="52" spans="1:27" ht="132">
      <c r="A52" s="50">
        <v>48</v>
      </c>
      <c r="B52" s="49" t="s">
        <v>473</v>
      </c>
      <c r="C52" s="50" t="s">
        <v>469</v>
      </c>
      <c r="D52" s="3" t="s">
        <v>470</v>
      </c>
      <c r="E52" s="49" t="s">
        <v>472</v>
      </c>
      <c r="F52" s="52">
        <v>5400</v>
      </c>
      <c r="G52" s="52">
        <f t="shared" si="0"/>
        <v>0</v>
      </c>
      <c r="H52" s="52">
        <f t="shared" si="1"/>
        <v>5400</v>
      </c>
      <c r="I52" s="53">
        <f t="shared" si="2"/>
        <v>0</v>
      </c>
      <c r="J52" s="55">
        <v>10908</v>
      </c>
      <c r="K52" s="29">
        <v>44147</v>
      </c>
      <c r="L52" s="49"/>
      <c r="M52" s="47" t="s">
        <v>88</v>
      </c>
      <c r="N52" s="33"/>
      <c r="O52" s="21"/>
      <c r="P52" s="12"/>
      <c r="Q52" s="12"/>
      <c r="R52" s="12"/>
      <c r="S52" s="12"/>
      <c r="T52" s="12"/>
      <c r="U52" s="12"/>
      <c r="V52" s="12"/>
      <c r="W52" s="12"/>
      <c r="X52" s="12"/>
      <c r="Y52" s="12">
        <v>5400</v>
      </c>
      <c r="Z52" s="12"/>
      <c r="AA52" s="12"/>
    </row>
    <row r="53" spans="1:27" ht="148.5">
      <c r="A53" s="50">
        <v>49</v>
      </c>
      <c r="B53" s="49" t="s">
        <v>505</v>
      </c>
      <c r="C53" s="50" t="s">
        <v>469</v>
      </c>
      <c r="D53" s="3" t="s">
        <v>501</v>
      </c>
      <c r="E53" s="49" t="s">
        <v>502</v>
      </c>
      <c r="F53" s="52">
        <v>19840</v>
      </c>
      <c r="G53" s="52">
        <f>Z53</f>
        <v>19840</v>
      </c>
      <c r="H53" s="52">
        <f>SUM(P53:Z53)</f>
        <v>19840</v>
      </c>
      <c r="I53" s="53">
        <f>F53-H53</f>
        <v>0</v>
      </c>
      <c r="J53" s="55" t="s">
        <v>503</v>
      </c>
      <c r="K53" s="29">
        <v>44153</v>
      </c>
      <c r="L53" s="49"/>
      <c r="M53" s="47" t="s">
        <v>504</v>
      </c>
      <c r="N53" s="33"/>
      <c r="O53" s="21"/>
      <c r="P53" s="12"/>
      <c r="Q53" s="12"/>
      <c r="R53" s="12"/>
      <c r="S53" s="12"/>
      <c r="T53" s="12"/>
      <c r="U53" s="12"/>
      <c r="V53" s="12"/>
      <c r="W53" s="12"/>
      <c r="X53" s="12"/>
      <c r="Y53" s="12"/>
      <c r="Z53" s="12">
        <v>19840</v>
      </c>
      <c r="AA53" s="12"/>
    </row>
    <row r="54" spans="1:27" ht="214.5">
      <c r="A54" s="50">
        <v>50</v>
      </c>
      <c r="B54" s="49" t="s">
        <v>564</v>
      </c>
      <c r="C54" s="50" t="s">
        <v>469</v>
      </c>
      <c r="D54" s="3" t="s">
        <v>532</v>
      </c>
      <c r="E54" s="49" t="s">
        <v>533</v>
      </c>
      <c r="F54" s="52">
        <v>112000</v>
      </c>
      <c r="G54" s="52">
        <f>Z54</f>
        <v>0</v>
      </c>
      <c r="H54" s="52">
        <f>SUM(P54:Z54)</f>
        <v>0</v>
      </c>
      <c r="I54" s="53">
        <f>F54-H54</f>
        <v>112000</v>
      </c>
      <c r="J54" s="55" t="s">
        <v>534</v>
      </c>
      <c r="K54" s="29"/>
      <c r="L54" s="49"/>
      <c r="M54" s="47" t="s">
        <v>535</v>
      </c>
      <c r="N54" s="33"/>
      <c r="O54" s="21"/>
      <c r="P54" s="12"/>
      <c r="Q54" s="12"/>
      <c r="R54" s="12"/>
      <c r="S54" s="12"/>
      <c r="T54" s="12"/>
      <c r="U54" s="12"/>
      <c r="V54" s="12"/>
      <c r="W54" s="12"/>
      <c r="X54" s="12"/>
      <c r="Y54" s="12"/>
      <c r="Z54" s="12"/>
      <c r="AA54" s="12"/>
    </row>
    <row r="55" spans="1:27" ht="165">
      <c r="A55" s="50">
        <v>51</v>
      </c>
      <c r="B55" s="49" t="s">
        <v>300</v>
      </c>
      <c r="C55" s="50" t="s">
        <v>297</v>
      </c>
      <c r="D55" s="3" t="s">
        <v>296</v>
      </c>
      <c r="E55" s="49" t="s">
        <v>299</v>
      </c>
      <c r="F55" s="52">
        <v>5000</v>
      </c>
      <c r="G55" s="52">
        <f t="shared" si="0"/>
        <v>0</v>
      </c>
      <c r="H55" s="52">
        <f t="shared" si="1"/>
        <v>5000</v>
      </c>
      <c r="I55" s="53">
        <f t="shared" si="2"/>
        <v>0</v>
      </c>
      <c r="J55" s="55" t="s">
        <v>298</v>
      </c>
      <c r="K55" s="29">
        <v>44026</v>
      </c>
      <c r="L55" s="49"/>
      <c r="M55" s="47" t="s">
        <v>88</v>
      </c>
      <c r="N55" s="33"/>
      <c r="O55" s="21"/>
      <c r="P55" s="12"/>
      <c r="Q55" s="12"/>
      <c r="R55" s="12"/>
      <c r="S55" s="12"/>
      <c r="T55" s="12"/>
      <c r="U55" s="12"/>
      <c r="V55" s="12">
        <v>5000</v>
      </c>
      <c r="W55" s="12"/>
      <c r="X55" s="12"/>
      <c r="Y55" s="12"/>
      <c r="Z55" s="12"/>
      <c r="AA55" s="12"/>
    </row>
    <row r="56" spans="1:27" ht="66">
      <c r="A56" s="50">
        <v>52</v>
      </c>
      <c r="B56" s="49" t="s">
        <v>515</v>
      </c>
      <c r="C56" s="50" t="s">
        <v>512</v>
      </c>
      <c r="D56" s="3" t="s">
        <v>513</v>
      </c>
      <c r="E56" s="49" t="s">
        <v>514</v>
      </c>
      <c r="F56" s="52">
        <v>8000</v>
      </c>
      <c r="G56" s="52">
        <f>Z56</f>
        <v>0</v>
      </c>
      <c r="H56" s="52">
        <f>SUM(P56:Z56)</f>
        <v>0</v>
      </c>
      <c r="I56" s="53">
        <f>F56-H56</f>
        <v>8000</v>
      </c>
      <c r="J56" s="61" t="s">
        <v>516</v>
      </c>
      <c r="K56" s="29"/>
      <c r="L56" s="49"/>
      <c r="M56" s="47" t="s">
        <v>88</v>
      </c>
      <c r="N56" s="33"/>
      <c r="O56" s="21"/>
      <c r="P56" s="12"/>
      <c r="Q56" s="12"/>
      <c r="R56" s="12"/>
      <c r="S56" s="12"/>
      <c r="T56" s="12"/>
      <c r="U56" s="12"/>
      <c r="V56" s="12"/>
      <c r="W56" s="12"/>
      <c r="X56" s="12"/>
      <c r="Y56" s="12"/>
      <c r="Z56" s="12"/>
      <c r="AA56" s="12"/>
    </row>
    <row r="57" spans="1:27" ht="82.5">
      <c r="A57" s="50">
        <v>53</v>
      </c>
      <c r="B57" s="49" t="s">
        <v>276</v>
      </c>
      <c r="C57" s="50" t="s">
        <v>211</v>
      </c>
      <c r="D57" s="3" t="s">
        <v>213</v>
      </c>
      <c r="E57" s="49" t="s">
        <v>212</v>
      </c>
      <c r="F57" s="52">
        <v>95000</v>
      </c>
      <c r="G57" s="52">
        <f t="shared" si="0"/>
        <v>0</v>
      </c>
      <c r="H57" s="52">
        <f t="shared" si="1"/>
        <v>95000</v>
      </c>
      <c r="I57" s="53">
        <f t="shared" si="2"/>
        <v>0</v>
      </c>
      <c r="J57" s="55" t="s">
        <v>214</v>
      </c>
      <c r="K57" s="29">
        <v>43941</v>
      </c>
      <c r="L57" s="49"/>
      <c r="M57" s="47" t="s">
        <v>115</v>
      </c>
      <c r="N57" s="33"/>
      <c r="O57" s="21"/>
      <c r="P57" s="12"/>
      <c r="Q57" s="12"/>
      <c r="R57" s="12"/>
      <c r="S57" s="12">
        <v>95000</v>
      </c>
      <c r="T57" s="12"/>
      <c r="U57" s="12"/>
      <c r="V57" s="12"/>
      <c r="W57" s="12"/>
      <c r="X57" s="12"/>
      <c r="Y57" s="12"/>
      <c r="Z57" s="12"/>
      <c r="AA57" s="12"/>
    </row>
    <row r="58" spans="1:34" ht="49.5">
      <c r="A58" s="50">
        <v>54</v>
      </c>
      <c r="B58" s="49" t="s">
        <v>307</v>
      </c>
      <c r="C58" s="50" t="s">
        <v>301</v>
      </c>
      <c r="D58" s="3" t="s">
        <v>302</v>
      </c>
      <c r="E58" s="49" t="s">
        <v>303</v>
      </c>
      <c r="F58" s="52">
        <f>SUM(AB58:AI58)</f>
        <v>30000</v>
      </c>
      <c r="G58" s="52">
        <f t="shared" si="0"/>
        <v>0</v>
      </c>
      <c r="H58" s="52">
        <f t="shared" si="1"/>
        <v>30000</v>
      </c>
      <c r="I58" s="53">
        <f t="shared" si="2"/>
        <v>0</v>
      </c>
      <c r="J58" s="14">
        <v>10912</v>
      </c>
      <c r="K58" s="29">
        <v>44155</v>
      </c>
      <c r="L58" s="49"/>
      <c r="M58" s="47" t="s">
        <v>148</v>
      </c>
      <c r="N58" s="33"/>
      <c r="O58" s="21"/>
      <c r="P58" s="12"/>
      <c r="Q58" s="12"/>
      <c r="R58" s="12"/>
      <c r="S58" s="12"/>
      <c r="T58" s="12"/>
      <c r="U58" s="12"/>
      <c r="V58" s="12">
        <v>30000</v>
      </c>
      <c r="W58" s="12"/>
      <c r="X58" s="12"/>
      <c r="Y58" s="12"/>
      <c r="Z58" s="12"/>
      <c r="AA58" s="12"/>
      <c r="AH58" s="46">
        <v>30000</v>
      </c>
    </row>
    <row r="59" spans="1:39" ht="49.5">
      <c r="A59" s="50">
        <v>55</v>
      </c>
      <c r="B59" s="49" t="s">
        <v>143</v>
      </c>
      <c r="C59" s="50" t="s">
        <v>144</v>
      </c>
      <c r="D59" s="3" t="s">
        <v>145</v>
      </c>
      <c r="E59" s="49" t="s">
        <v>511</v>
      </c>
      <c r="F59" s="52">
        <f>SUM(AB59:AM59)</f>
        <v>3150997</v>
      </c>
      <c r="G59" s="52">
        <f t="shared" si="0"/>
        <v>237572</v>
      </c>
      <c r="H59" s="52">
        <f t="shared" si="1"/>
        <v>3150997</v>
      </c>
      <c r="I59" s="53">
        <f t="shared" si="2"/>
        <v>0</v>
      </c>
      <c r="J59" s="14">
        <v>10912</v>
      </c>
      <c r="K59" s="29">
        <v>44155</v>
      </c>
      <c r="L59" s="49" t="s">
        <v>147</v>
      </c>
      <c r="M59" s="47" t="s">
        <v>148</v>
      </c>
      <c r="N59" s="10"/>
      <c r="O59" s="21"/>
      <c r="P59" s="12">
        <v>544491</v>
      </c>
      <c r="Q59" s="12">
        <v>253106</v>
      </c>
      <c r="R59" s="12">
        <v>253106</v>
      </c>
      <c r="S59" s="12">
        <v>253106</v>
      </c>
      <c r="T59" s="12">
        <v>253106</v>
      </c>
      <c r="U59" s="12">
        <v>253106</v>
      </c>
      <c r="V59" s="12">
        <v>275851</v>
      </c>
      <c r="W59" s="12">
        <v>275851</v>
      </c>
      <c r="X59" s="12">
        <v>275851</v>
      </c>
      <c r="Y59" s="12">
        <v>275851</v>
      </c>
      <c r="Z59" s="12">
        <v>237572</v>
      </c>
      <c r="AA59" s="12"/>
      <c r="AB59" s="46">
        <v>296328</v>
      </c>
      <c r="AC59" s="46">
        <v>258049</v>
      </c>
      <c r="AD59" s="46">
        <v>253106</v>
      </c>
      <c r="AE59" s="46">
        <v>253106</v>
      </c>
      <c r="AF59" s="46">
        <v>253106</v>
      </c>
      <c r="AG59" s="46">
        <v>253106</v>
      </c>
      <c r="AH59" s="46">
        <v>274106</v>
      </c>
      <c r="AI59" s="46">
        <v>280596</v>
      </c>
      <c r="AJ59" s="46">
        <v>275851</v>
      </c>
      <c r="AK59" s="46">
        <v>275851</v>
      </c>
      <c r="AL59" s="46">
        <v>275851</v>
      </c>
      <c r="AM59" s="46">
        <v>201941</v>
      </c>
    </row>
    <row r="60" spans="1:39" ht="49.5">
      <c r="A60" s="50">
        <v>56</v>
      </c>
      <c r="B60" s="49" t="s">
        <v>306</v>
      </c>
      <c r="C60" s="50" t="s">
        <v>304</v>
      </c>
      <c r="D60" s="3" t="s">
        <v>305</v>
      </c>
      <c r="E60" s="49" t="s">
        <v>386</v>
      </c>
      <c r="F60" s="52">
        <f>SUM(AB60:AM60)</f>
        <v>113177</v>
      </c>
      <c r="G60" s="52">
        <f t="shared" si="0"/>
        <v>2000</v>
      </c>
      <c r="H60" s="52">
        <f t="shared" si="1"/>
        <v>113177</v>
      </c>
      <c r="I60" s="53">
        <f t="shared" si="2"/>
        <v>0</v>
      </c>
      <c r="J60" s="14">
        <v>10912</v>
      </c>
      <c r="K60" s="29">
        <v>44155</v>
      </c>
      <c r="L60" s="49"/>
      <c r="M60" s="47" t="s">
        <v>148</v>
      </c>
      <c r="N60" s="10"/>
      <c r="O60" s="21"/>
      <c r="P60" s="12"/>
      <c r="Q60" s="12"/>
      <c r="R60" s="12"/>
      <c r="S60" s="12"/>
      <c r="T60" s="12"/>
      <c r="U60" s="12"/>
      <c r="V60" s="12">
        <v>111177</v>
      </c>
      <c r="W60" s="12"/>
      <c r="X60" s="12"/>
      <c r="Y60" s="12"/>
      <c r="Z60" s="12">
        <v>2000</v>
      </c>
      <c r="AA60" s="12"/>
      <c r="AB60" s="46"/>
      <c r="AC60" s="46"/>
      <c r="AD60" s="46"/>
      <c r="AE60" s="46"/>
      <c r="AF60" s="46"/>
      <c r="AG60" s="46"/>
      <c r="AH60" s="46">
        <v>96213</v>
      </c>
      <c r="AI60" s="46">
        <v>16964</v>
      </c>
      <c r="AJ60" s="46"/>
      <c r="AK60" s="46"/>
      <c r="AL60" s="46"/>
      <c r="AM60" s="46"/>
    </row>
    <row r="61" spans="1:39" ht="49.5">
      <c r="A61" s="50">
        <v>57</v>
      </c>
      <c r="B61" s="49" t="s">
        <v>149</v>
      </c>
      <c r="C61" s="50" t="s">
        <v>58</v>
      </c>
      <c r="D61" s="3" t="s">
        <v>59</v>
      </c>
      <c r="E61" s="49" t="s">
        <v>428</v>
      </c>
      <c r="F61" s="52">
        <f>SUM(AB61:AM61)</f>
        <v>430000</v>
      </c>
      <c r="G61" s="52">
        <f t="shared" si="0"/>
        <v>118400</v>
      </c>
      <c r="H61" s="52">
        <f t="shared" si="1"/>
        <v>430000</v>
      </c>
      <c r="I61" s="53">
        <f t="shared" si="2"/>
        <v>0</v>
      </c>
      <c r="J61" s="14">
        <v>10912</v>
      </c>
      <c r="K61" s="29">
        <v>44155</v>
      </c>
      <c r="L61" s="49"/>
      <c r="M61" s="47" t="s">
        <v>148</v>
      </c>
      <c r="N61" s="10"/>
      <c r="O61" s="21"/>
      <c r="P61" s="12"/>
      <c r="Q61" s="12"/>
      <c r="R61" s="12"/>
      <c r="S61" s="12">
        <v>139200</v>
      </c>
      <c r="T61" s="12">
        <v>25800</v>
      </c>
      <c r="U61" s="12"/>
      <c r="V61" s="12"/>
      <c r="W61" s="12"/>
      <c r="X61" s="12"/>
      <c r="Y61" s="12">
        <v>146600</v>
      </c>
      <c r="Z61" s="12">
        <v>118400</v>
      </c>
      <c r="AA61" s="12"/>
      <c r="AB61" s="46"/>
      <c r="AC61" s="46">
        <v>139200</v>
      </c>
      <c r="AD61" s="46"/>
      <c r="AE61" s="46"/>
      <c r="AF61" s="46"/>
      <c r="AG61" s="46"/>
      <c r="AH61" s="46">
        <v>25800</v>
      </c>
      <c r="AI61" s="46"/>
      <c r="AJ61" s="46">
        <v>265000</v>
      </c>
      <c r="AK61" s="46"/>
      <c r="AL61" s="46"/>
      <c r="AM61" s="46"/>
    </row>
    <row r="62" spans="1:39" ht="49.5">
      <c r="A62" s="50">
        <v>58</v>
      </c>
      <c r="B62" s="49" t="s">
        <v>149</v>
      </c>
      <c r="C62" s="50" t="s">
        <v>384</v>
      </c>
      <c r="D62" s="3" t="s">
        <v>385</v>
      </c>
      <c r="E62" s="49" t="s">
        <v>511</v>
      </c>
      <c r="F62" s="52">
        <f>SUM(AB62:AM62)</f>
        <v>243600</v>
      </c>
      <c r="G62" s="52">
        <f t="shared" si="0"/>
        <v>81675</v>
      </c>
      <c r="H62" s="52">
        <f t="shared" si="1"/>
        <v>243600</v>
      </c>
      <c r="I62" s="53">
        <f t="shared" si="2"/>
        <v>0</v>
      </c>
      <c r="J62" s="14">
        <v>10912</v>
      </c>
      <c r="K62" s="29">
        <v>44155</v>
      </c>
      <c r="L62" s="49"/>
      <c r="M62" s="47" t="s">
        <v>148</v>
      </c>
      <c r="N62" s="10"/>
      <c r="O62" s="21"/>
      <c r="P62" s="12"/>
      <c r="Q62" s="12"/>
      <c r="R62" s="12"/>
      <c r="S62" s="12"/>
      <c r="T62" s="12"/>
      <c r="U62" s="12"/>
      <c r="V62" s="12">
        <v>161925</v>
      </c>
      <c r="W62" s="12"/>
      <c r="X62" s="12"/>
      <c r="Y62" s="12"/>
      <c r="Z62" s="12">
        <v>81675</v>
      </c>
      <c r="AA62" s="12"/>
      <c r="AB62" s="46"/>
      <c r="AC62" s="46"/>
      <c r="AD62" s="46"/>
      <c r="AE62" s="46"/>
      <c r="AF62" s="46"/>
      <c r="AG62" s="46"/>
      <c r="AH62" s="46"/>
      <c r="AI62" s="46">
        <v>161925</v>
      </c>
      <c r="AJ62" s="46"/>
      <c r="AK62" s="46"/>
      <c r="AL62" s="46"/>
      <c r="AM62" s="46">
        <v>81675</v>
      </c>
    </row>
    <row r="63" spans="1:39" ht="99">
      <c r="A63" s="50">
        <v>59</v>
      </c>
      <c r="B63" s="49" t="s">
        <v>540</v>
      </c>
      <c r="C63" s="50" t="s">
        <v>351</v>
      </c>
      <c r="D63" s="3" t="s">
        <v>352</v>
      </c>
      <c r="E63" s="49" t="s">
        <v>354</v>
      </c>
      <c r="F63" s="52">
        <v>1375</v>
      </c>
      <c r="G63" s="52">
        <f t="shared" si="0"/>
        <v>0</v>
      </c>
      <c r="H63" s="52">
        <f t="shared" si="1"/>
        <v>1375</v>
      </c>
      <c r="I63" s="53">
        <f t="shared" si="2"/>
        <v>0</v>
      </c>
      <c r="J63" s="14" t="s">
        <v>355</v>
      </c>
      <c r="K63" s="29"/>
      <c r="L63" s="49"/>
      <c r="M63" s="47" t="s">
        <v>81</v>
      </c>
      <c r="N63" s="10"/>
      <c r="O63" s="21"/>
      <c r="P63" s="12"/>
      <c r="Q63" s="12"/>
      <c r="R63" s="12"/>
      <c r="S63" s="12"/>
      <c r="T63" s="12"/>
      <c r="U63" s="12"/>
      <c r="V63" s="12">
        <v>1375</v>
      </c>
      <c r="W63" s="12"/>
      <c r="X63" s="12"/>
      <c r="Y63" s="12"/>
      <c r="Z63" s="12"/>
      <c r="AA63" s="12"/>
      <c r="AB63" s="46"/>
      <c r="AC63" s="46"/>
      <c r="AD63" s="46"/>
      <c r="AE63" s="46"/>
      <c r="AF63" s="46"/>
      <c r="AG63" s="46"/>
      <c r="AH63" s="46"/>
      <c r="AI63" s="46"/>
      <c r="AJ63" s="46"/>
      <c r="AK63" s="46"/>
      <c r="AL63" s="46"/>
      <c r="AM63" s="46"/>
    </row>
    <row r="64" spans="1:39" ht="165">
      <c r="A64" s="50">
        <v>60</v>
      </c>
      <c r="B64" s="49" t="s">
        <v>541</v>
      </c>
      <c r="C64" s="50" t="s">
        <v>536</v>
      </c>
      <c r="D64" s="3" t="s">
        <v>537</v>
      </c>
      <c r="E64" s="49" t="s">
        <v>538</v>
      </c>
      <c r="F64" s="52">
        <v>337</v>
      </c>
      <c r="G64" s="52">
        <f>Z64</f>
        <v>337</v>
      </c>
      <c r="H64" s="52">
        <f>SUM(P64:Z64)</f>
        <v>337</v>
      </c>
      <c r="I64" s="53">
        <f>F64-H64</f>
        <v>0</v>
      </c>
      <c r="J64" s="14" t="s">
        <v>539</v>
      </c>
      <c r="K64" s="29"/>
      <c r="L64" s="49"/>
      <c r="M64" s="47" t="s">
        <v>81</v>
      </c>
      <c r="N64" s="10"/>
      <c r="O64" s="21"/>
      <c r="P64" s="12"/>
      <c r="Q64" s="12"/>
      <c r="R64" s="12"/>
      <c r="S64" s="12"/>
      <c r="T64" s="12"/>
      <c r="U64" s="12"/>
      <c r="V64" s="12"/>
      <c r="W64" s="12"/>
      <c r="X64" s="12"/>
      <c r="Y64" s="12"/>
      <c r="Z64" s="12">
        <v>337</v>
      </c>
      <c r="AA64" s="12"/>
      <c r="AB64" s="46"/>
      <c r="AC64" s="46"/>
      <c r="AD64" s="46"/>
      <c r="AE64" s="46"/>
      <c r="AF64" s="46"/>
      <c r="AG64" s="46"/>
      <c r="AH64" s="46"/>
      <c r="AI64" s="46"/>
      <c r="AJ64" s="46"/>
      <c r="AK64" s="46"/>
      <c r="AL64" s="46"/>
      <c r="AM64" s="46"/>
    </row>
    <row r="65" spans="1:39" ht="264">
      <c r="A65" s="50">
        <v>61</v>
      </c>
      <c r="B65" s="49" t="s">
        <v>362</v>
      </c>
      <c r="C65" s="50" t="s">
        <v>357</v>
      </c>
      <c r="D65" s="3" t="s">
        <v>361</v>
      </c>
      <c r="E65" s="49" t="s">
        <v>358</v>
      </c>
      <c r="F65" s="52">
        <v>57480</v>
      </c>
      <c r="G65" s="52">
        <f t="shared" si="0"/>
        <v>0</v>
      </c>
      <c r="H65" s="52">
        <f t="shared" si="1"/>
        <v>4076</v>
      </c>
      <c r="I65" s="53">
        <f t="shared" si="2"/>
        <v>53404</v>
      </c>
      <c r="J65" s="14" t="s">
        <v>360</v>
      </c>
      <c r="K65" s="29"/>
      <c r="L65" s="49"/>
      <c r="M65" s="47" t="s">
        <v>115</v>
      </c>
      <c r="N65" s="10"/>
      <c r="O65" s="21"/>
      <c r="P65" s="12"/>
      <c r="Q65" s="12"/>
      <c r="R65" s="12"/>
      <c r="S65" s="12"/>
      <c r="T65" s="12"/>
      <c r="U65" s="12"/>
      <c r="V65" s="12"/>
      <c r="W65" s="12"/>
      <c r="X65" s="12">
        <v>4076</v>
      </c>
      <c r="Y65" s="12"/>
      <c r="Z65" s="12"/>
      <c r="AA65" s="12"/>
      <c r="AB65" s="46"/>
      <c r="AC65" s="46"/>
      <c r="AD65" s="46"/>
      <c r="AE65" s="46"/>
      <c r="AF65" s="46"/>
      <c r="AG65" s="46"/>
      <c r="AH65" s="46"/>
      <c r="AI65" s="46"/>
      <c r="AJ65" s="46"/>
      <c r="AK65" s="46"/>
      <c r="AL65" s="46"/>
      <c r="AM65" s="46"/>
    </row>
    <row r="66" spans="1:39" ht="82.5">
      <c r="A66" s="50">
        <v>62</v>
      </c>
      <c r="B66" s="49" t="s">
        <v>366</v>
      </c>
      <c r="C66" s="50" t="s">
        <v>363</v>
      </c>
      <c r="D66" s="3" t="s">
        <v>364</v>
      </c>
      <c r="E66" s="49" t="s">
        <v>367</v>
      </c>
      <c r="F66" s="52">
        <v>6000</v>
      </c>
      <c r="G66" s="52">
        <f t="shared" si="0"/>
        <v>0</v>
      </c>
      <c r="H66" s="52">
        <f t="shared" si="1"/>
        <v>6000</v>
      </c>
      <c r="I66" s="53">
        <f t="shared" si="2"/>
        <v>0</v>
      </c>
      <c r="J66" s="14"/>
      <c r="K66" s="29"/>
      <c r="L66" s="49"/>
      <c r="M66" s="47" t="s">
        <v>148</v>
      </c>
      <c r="N66" s="10"/>
      <c r="O66" s="21"/>
      <c r="P66" s="12"/>
      <c r="Q66" s="12"/>
      <c r="R66" s="12"/>
      <c r="S66" s="12"/>
      <c r="T66" s="12"/>
      <c r="U66" s="12">
        <v>6000</v>
      </c>
      <c r="V66" s="12"/>
      <c r="W66" s="12"/>
      <c r="X66" s="12"/>
      <c r="Y66" s="12"/>
      <c r="Z66" s="12"/>
      <c r="AA66" s="12"/>
      <c r="AB66" s="46"/>
      <c r="AC66" s="46"/>
      <c r="AD66" s="46"/>
      <c r="AE66" s="46"/>
      <c r="AF66" s="46"/>
      <c r="AG66" s="46"/>
      <c r="AH66" s="46"/>
      <c r="AI66" s="46"/>
      <c r="AJ66" s="46"/>
      <c r="AK66" s="46"/>
      <c r="AL66" s="46"/>
      <c r="AM66" s="46"/>
    </row>
    <row r="67" spans="1:39" ht="82.5">
      <c r="A67" s="50">
        <v>63</v>
      </c>
      <c r="B67" s="49" t="s">
        <v>456</v>
      </c>
      <c r="C67" s="50" t="s">
        <v>452</v>
      </c>
      <c r="D67" s="3" t="s">
        <v>453</v>
      </c>
      <c r="E67" s="49" t="s">
        <v>454</v>
      </c>
      <c r="F67" s="52">
        <v>100000</v>
      </c>
      <c r="G67" s="52">
        <f t="shared" si="0"/>
        <v>0</v>
      </c>
      <c r="H67" s="52">
        <f t="shared" si="1"/>
        <v>0</v>
      </c>
      <c r="I67" s="53">
        <f t="shared" si="2"/>
        <v>100000</v>
      </c>
      <c r="J67" s="14"/>
      <c r="K67" s="29"/>
      <c r="L67" s="49"/>
      <c r="M67" s="47" t="s">
        <v>455</v>
      </c>
      <c r="N67" s="10"/>
      <c r="O67" s="21"/>
      <c r="P67" s="12"/>
      <c r="Q67" s="12"/>
      <c r="R67" s="12"/>
      <c r="S67" s="12"/>
      <c r="T67" s="12"/>
      <c r="U67" s="12"/>
      <c r="V67" s="12"/>
      <c r="W67" s="12"/>
      <c r="X67" s="12"/>
      <c r="Y67" s="12"/>
      <c r="Z67" s="12"/>
      <c r="AA67" s="12"/>
      <c r="AB67" s="46"/>
      <c r="AC67" s="46"/>
      <c r="AD67" s="46"/>
      <c r="AE67" s="46"/>
      <c r="AF67" s="46"/>
      <c r="AG67" s="46"/>
      <c r="AH67" s="46"/>
      <c r="AI67" s="46"/>
      <c r="AJ67" s="46"/>
      <c r="AK67" s="46"/>
      <c r="AL67" s="46"/>
      <c r="AM67" s="46"/>
    </row>
    <row r="68" spans="1:39" ht="99">
      <c r="A68" s="50">
        <v>64</v>
      </c>
      <c r="B68" s="49" t="s">
        <v>186</v>
      </c>
      <c r="C68" s="50" t="s">
        <v>182</v>
      </c>
      <c r="D68" s="3" t="s">
        <v>183</v>
      </c>
      <c r="E68" s="49" t="s">
        <v>184</v>
      </c>
      <c r="F68" s="52">
        <v>2560</v>
      </c>
      <c r="G68" s="52">
        <f t="shared" si="0"/>
        <v>0</v>
      </c>
      <c r="H68" s="52">
        <f t="shared" si="1"/>
        <v>2560</v>
      </c>
      <c r="I68" s="53">
        <f t="shared" si="2"/>
        <v>0</v>
      </c>
      <c r="J68" s="14">
        <v>10812</v>
      </c>
      <c r="K68" s="29"/>
      <c r="L68" s="49"/>
      <c r="M68" s="47" t="s">
        <v>185</v>
      </c>
      <c r="N68" s="10"/>
      <c r="O68" s="21"/>
      <c r="P68" s="12"/>
      <c r="Q68" s="12"/>
      <c r="R68" s="12">
        <v>2560</v>
      </c>
      <c r="S68" s="12"/>
      <c r="T68" s="12"/>
      <c r="U68" s="12"/>
      <c r="V68" s="12"/>
      <c r="W68" s="12"/>
      <c r="X68" s="12"/>
      <c r="Y68" s="12"/>
      <c r="Z68" s="12"/>
      <c r="AA68" s="12"/>
      <c r="AB68" s="46"/>
      <c r="AC68" s="46"/>
      <c r="AD68" s="46"/>
      <c r="AE68" s="46"/>
      <c r="AF68" s="46"/>
      <c r="AG68" s="46"/>
      <c r="AH68" s="46"/>
      <c r="AI68" s="46"/>
      <c r="AJ68" s="46"/>
      <c r="AK68" s="46"/>
      <c r="AL68" s="46"/>
      <c r="AM68" s="46"/>
    </row>
    <row r="69" spans="1:39" ht="99">
      <c r="A69" s="50">
        <v>65</v>
      </c>
      <c r="B69" s="49" t="s">
        <v>278</v>
      </c>
      <c r="C69" s="50" t="s">
        <v>240</v>
      </c>
      <c r="D69" s="3" t="s">
        <v>241</v>
      </c>
      <c r="E69" s="49" t="s">
        <v>243</v>
      </c>
      <c r="F69" s="52">
        <v>29526</v>
      </c>
      <c r="G69" s="52">
        <f t="shared" si="0"/>
        <v>0</v>
      </c>
      <c r="H69" s="52">
        <f t="shared" si="1"/>
        <v>29526</v>
      </c>
      <c r="I69" s="53">
        <f t="shared" si="2"/>
        <v>0</v>
      </c>
      <c r="J69" s="14"/>
      <c r="K69" s="29"/>
      <c r="L69" s="49"/>
      <c r="M69" s="47" t="s">
        <v>185</v>
      </c>
      <c r="N69" s="10"/>
      <c r="O69" s="21"/>
      <c r="P69" s="12"/>
      <c r="Q69" s="12"/>
      <c r="R69" s="12"/>
      <c r="S69" s="12">
        <v>29526</v>
      </c>
      <c r="T69" s="12"/>
      <c r="U69" s="12"/>
      <c r="V69" s="12"/>
      <c r="W69" s="12"/>
      <c r="X69" s="12"/>
      <c r="Y69" s="12"/>
      <c r="Z69" s="12"/>
      <c r="AA69" s="12"/>
      <c r="AB69" s="46"/>
      <c r="AC69" s="46"/>
      <c r="AD69" s="46"/>
      <c r="AE69" s="46"/>
      <c r="AF69" s="46"/>
      <c r="AG69" s="46"/>
      <c r="AH69" s="46"/>
      <c r="AI69" s="46"/>
      <c r="AJ69" s="46"/>
      <c r="AK69" s="46"/>
      <c r="AL69" s="46"/>
      <c r="AM69" s="46"/>
    </row>
    <row r="70" spans="1:39" ht="82.5">
      <c r="A70" s="50">
        <v>66</v>
      </c>
      <c r="B70" s="49" t="s">
        <v>277</v>
      </c>
      <c r="C70" s="50" t="s">
        <v>240</v>
      </c>
      <c r="D70" s="3" t="s">
        <v>244</v>
      </c>
      <c r="E70" s="49" t="s">
        <v>246</v>
      </c>
      <c r="F70" s="52">
        <v>91444</v>
      </c>
      <c r="G70" s="52">
        <f t="shared" si="0"/>
        <v>0</v>
      </c>
      <c r="H70" s="52">
        <f t="shared" si="1"/>
        <v>91444</v>
      </c>
      <c r="I70" s="53">
        <f t="shared" si="2"/>
        <v>0</v>
      </c>
      <c r="J70" s="14" t="s">
        <v>245</v>
      </c>
      <c r="K70" s="29"/>
      <c r="L70" s="49"/>
      <c r="M70" s="47" t="s">
        <v>185</v>
      </c>
      <c r="N70" s="10"/>
      <c r="O70" s="21"/>
      <c r="P70" s="12"/>
      <c r="Q70" s="12"/>
      <c r="R70" s="12"/>
      <c r="S70" s="12">
        <v>91444</v>
      </c>
      <c r="T70" s="12"/>
      <c r="U70" s="12"/>
      <c r="V70" s="12"/>
      <c r="W70" s="12"/>
      <c r="X70" s="12"/>
      <c r="Y70" s="12"/>
      <c r="Z70" s="12"/>
      <c r="AA70" s="12"/>
      <c r="AB70" s="46"/>
      <c r="AC70" s="46"/>
      <c r="AD70" s="46"/>
      <c r="AE70" s="46"/>
      <c r="AF70" s="46"/>
      <c r="AG70" s="46"/>
      <c r="AH70" s="46"/>
      <c r="AI70" s="46"/>
      <c r="AJ70" s="46"/>
      <c r="AK70" s="46"/>
      <c r="AL70" s="46"/>
      <c r="AM70" s="46"/>
    </row>
    <row r="71" spans="1:39" ht="60" customHeight="1">
      <c r="A71" s="50">
        <v>67</v>
      </c>
      <c r="B71" s="71" t="s">
        <v>371</v>
      </c>
      <c r="C71" s="50" t="s">
        <v>368</v>
      </c>
      <c r="D71" s="3" t="s">
        <v>369</v>
      </c>
      <c r="E71" s="49" t="s">
        <v>370</v>
      </c>
      <c r="F71" s="52">
        <v>769000</v>
      </c>
      <c r="G71" s="52">
        <f t="shared" si="0"/>
        <v>0</v>
      </c>
      <c r="H71" s="52">
        <f t="shared" si="1"/>
        <v>769000</v>
      </c>
      <c r="I71" s="53">
        <f t="shared" si="2"/>
        <v>0</v>
      </c>
      <c r="J71" s="14" t="s">
        <v>334</v>
      </c>
      <c r="K71" s="29"/>
      <c r="L71" s="49"/>
      <c r="M71" s="47" t="s">
        <v>185</v>
      </c>
      <c r="N71" s="10"/>
      <c r="O71" s="21"/>
      <c r="P71" s="12"/>
      <c r="Q71" s="12"/>
      <c r="R71" s="12"/>
      <c r="S71" s="12"/>
      <c r="T71" s="12"/>
      <c r="U71" s="12">
        <v>769000</v>
      </c>
      <c r="V71" s="12"/>
      <c r="W71" s="12"/>
      <c r="X71" s="12"/>
      <c r="Y71" s="12"/>
      <c r="Z71" s="12"/>
      <c r="AA71" s="12"/>
      <c r="AB71" s="46"/>
      <c r="AC71" s="46"/>
      <c r="AD71" s="46"/>
      <c r="AE71" s="46"/>
      <c r="AF71" s="46"/>
      <c r="AG71" s="46"/>
      <c r="AH71" s="46"/>
      <c r="AI71" s="46"/>
      <c r="AJ71" s="46"/>
      <c r="AK71" s="46"/>
      <c r="AL71" s="46"/>
      <c r="AM71" s="46"/>
    </row>
    <row r="72" spans="1:39" ht="60" customHeight="1">
      <c r="A72" s="50">
        <v>68</v>
      </c>
      <c r="B72" s="72"/>
      <c r="C72" s="50" t="s">
        <v>368</v>
      </c>
      <c r="D72" s="3" t="s">
        <v>400</v>
      </c>
      <c r="E72" s="49" t="s">
        <v>402</v>
      </c>
      <c r="F72" s="52">
        <v>3378</v>
      </c>
      <c r="G72" s="52">
        <f t="shared" si="0"/>
        <v>0</v>
      </c>
      <c r="H72" s="52">
        <f t="shared" si="1"/>
        <v>3378</v>
      </c>
      <c r="I72" s="53">
        <f t="shared" si="2"/>
        <v>0</v>
      </c>
      <c r="J72" s="14" t="s">
        <v>334</v>
      </c>
      <c r="K72" s="29"/>
      <c r="L72" s="49"/>
      <c r="M72" s="47" t="s">
        <v>185</v>
      </c>
      <c r="N72" s="10"/>
      <c r="O72" s="21"/>
      <c r="P72" s="12"/>
      <c r="Q72" s="12"/>
      <c r="R72" s="12"/>
      <c r="S72" s="12"/>
      <c r="T72" s="12"/>
      <c r="U72" s="12"/>
      <c r="V72" s="12"/>
      <c r="W72" s="12"/>
      <c r="X72" s="12">
        <v>3378</v>
      </c>
      <c r="Y72" s="12"/>
      <c r="Z72" s="12"/>
      <c r="AA72" s="12"/>
      <c r="AB72" s="46"/>
      <c r="AC72" s="46"/>
      <c r="AD72" s="46"/>
      <c r="AE72" s="46"/>
      <c r="AF72" s="46"/>
      <c r="AG72" s="46"/>
      <c r="AH72" s="46"/>
      <c r="AI72" s="46"/>
      <c r="AJ72" s="46"/>
      <c r="AK72" s="46"/>
      <c r="AL72" s="46"/>
      <c r="AM72" s="46"/>
    </row>
    <row r="73" spans="1:39" ht="115.5">
      <c r="A73" s="50">
        <v>69</v>
      </c>
      <c r="B73" s="49" t="s">
        <v>312</v>
      </c>
      <c r="C73" s="50" t="s">
        <v>308</v>
      </c>
      <c r="D73" s="3" t="s">
        <v>309</v>
      </c>
      <c r="E73" s="49" t="s">
        <v>310</v>
      </c>
      <c r="F73" s="52">
        <v>11550</v>
      </c>
      <c r="G73" s="52">
        <f t="shared" si="0"/>
        <v>0</v>
      </c>
      <c r="H73" s="52">
        <f t="shared" si="1"/>
        <v>11550</v>
      </c>
      <c r="I73" s="53">
        <f t="shared" si="2"/>
        <v>0</v>
      </c>
      <c r="J73" s="14" t="s">
        <v>311</v>
      </c>
      <c r="K73" s="29"/>
      <c r="L73" s="49"/>
      <c r="M73" s="47" t="s">
        <v>185</v>
      </c>
      <c r="N73" s="10"/>
      <c r="O73" s="21"/>
      <c r="P73" s="12"/>
      <c r="Q73" s="12"/>
      <c r="R73" s="12"/>
      <c r="S73" s="12"/>
      <c r="T73" s="12">
        <v>11550</v>
      </c>
      <c r="U73" s="12"/>
      <c r="V73" s="12"/>
      <c r="W73" s="12"/>
      <c r="X73" s="12"/>
      <c r="Y73" s="12"/>
      <c r="Z73" s="12"/>
      <c r="AA73" s="12"/>
      <c r="AB73" s="46"/>
      <c r="AC73" s="46"/>
      <c r="AD73" s="46"/>
      <c r="AE73" s="46"/>
      <c r="AF73" s="46"/>
      <c r="AG73" s="46"/>
      <c r="AH73" s="46"/>
      <c r="AI73" s="46"/>
      <c r="AJ73" s="46"/>
      <c r="AK73" s="46"/>
      <c r="AL73" s="46"/>
      <c r="AM73" s="46"/>
    </row>
    <row r="74" spans="1:39" ht="115.5">
      <c r="A74" s="50">
        <v>70</v>
      </c>
      <c r="B74" s="49" t="s">
        <v>500</v>
      </c>
      <c r="C74" s="50" t="s">
        <v>308</v>
      </c>
      <c r="D74" s="3" t="s">
        <v>497</v>
      </c>
      <c r="E74" s="49" t="s">
        <v>498</v>
      </c>
      <c r="F74" s="52">
        <v>22715</v>
      </c>
      <c r="G74" s="52">
        <f>Z74</f>
        <v>22715</v>
      </c>
      <c r="H74" s="52">
        <f>SUM(P74:Z74)</f>
        <v>22715</v>
      </c>
      <c r="I74" s="53">
        <f>F74-H74</f>
        <v>0</v>
      </c>
      <c r="J74" s="55" t="s">
        <v>499</v>
      </c>
      <c r="K74" s="29"/>
      <c r="L74" s="49"/>
      <c r="M74" s="47" t="s">
        <v>185</v>
      </c>
      <c r="N74" s="10"/>
      <c r="O74" s="21"/>
      <c r="P74" s="12"/>
      <c r="Q74" s="12"/>
      <c r="R74" s="12"/>
      <c r="S74" s="12"/>
      <c r="T74" s="12"/>
      <c r="U74" s="12"/>
      <c r="V74" s="12"/>
      <c r="W74" s="12"/>
      <c r="X74" s="12"/>
      <c r="Y74" s="12"/>
      <c r="Z74" s="12">
        <v>22715</v>
      </c>
      <c r="AA74" s="12"/>
      <c r="AB74" s="46"/>
      <c r="AC74" s="46"/>
      <c r="AD74" s="46"/>
      <c r="AE74" s="46"/>
      <c r="AF74" s="46"/>
      <c r="AG74" s="46"/>
      <c r="AH74" s="46"/>
      <c r="AI74" s="46"/>
      <c r="AJ74" s="46"/>
      <c r="AK74" s="46"/>
      <c r="AL74" s="46"/>
      <c r="AM74" s="46"/>
    </row>
    <row r="75" spans="1:39" ht="82.5">
      <c r="A75" s="50">
        <v>71</v>
      </c>
      <c r="B75" s="49" t="s">
        <v>444</v>
      </c>
      <c r="C75" s="50" t="s">
        <v>247</v>
      </c>
      <c r="D75" s="3" t="s">
        <v>248</v>
      </c>
      <c r="E75" s="49" t="s">
        <v>246</v>
      </c>
      <c r="F75" s="52">
        <v>17318</v>
      </c>
      <c r="G75" s="52">
        <f t="shared" si="0"/>
        <v>0</v>
      </c>
      <c r="H75" s="52">
        <f t="shared" si="1"/>
        <v>17318</v>
      </c>
      <c r="I75" s="53">
        <f t="shared" si="2"/>
        <v>0</v>
      </c>
      <c r="J75" s="55" t="s">
        <v>249</v>
      </c>
      <c r="K75" s="29"/>
      <c r="L75" s="49"/>
      <c r="M75" s="47" t="s">
        <v>185</v>
      </c>
      <c r="N75" s="10"/>
      <c r="O75" s="21"/>
      <c r="P75" s="12"/>
      <c r="Q75" s="12"/>
      <c r="R75" s="12"/>
      <c r="S75" s="12">
        <v>17318</v>
      </c>
      <c r="T75" s="12"/>
      <c r="U75" s="12"/>
      <c r="V75" s="12"/>
      <c r="W75" s="12"/>
      <c r="X75" s="12"/>
      <c r="Y75" s="12"/>
      <c r="Z75" s="12"/>
      <c r="AA75" s="12"/>
      <c r="AB75" s="46"/>
      <c r="AC75" s="46"/>
      <c r="AD75" s="46"/>
      <c r="AE75" s="46"/>
      <c r="AF75" s="46"/>
      <c r="AG75" s="46"/>
      <c r="AH75" s="46"/>
      <c r="AI75" s="46"/>
      <c r="AJ75" s="46"/>
      <c r="AK75" s="46"/>
      <c r="AL75" s="46"/>
      <c r="AM75" s="46"/>
    </row>
    <row r="76" spans="1:39" ht="66">
      <c r="A76" s="50">
        <v>72</v>
      </c>
      <c r="B76" s="71" t="s">
        <v>445</v>
      </c>
      <c r="C76" s="50" t="s">
        <v>247</v>
      </c>
      <c r="D76" s="3" t="s">
        <v>561</v>
      </c>
      <c r="E76" s="49" t="s">
        <v>442</v>
      </c>
      <c r="F76" s="52">
        <v>72693</v>
      </c>
      <c r="G76" s="52">
        <f t="shared" si="0"/>
        <v>0</v>
      </c>
      <c r="H76" s="52">
        <f t="shared" si="1"/>
        <v>72693</v>
      </c>
      <c r="I76" s="53">
        <f t="shared" si="2"/>
        <v>0</v>
      </c>
      <c r="J76" s="55" t="s">
        <v>443</v>
      </c>
      <c r="K76" s="29"/>
      <c r="L76" s="49"/>
      <c r="M76" s="47" t="s">
        <v>185</v>
      </c>
      <c r="N76" s="10"/>
      <c r="O76" s="21"/>
      <c r="P76" s="12"/>
      <c r="Q76" s="12"/>
      <c r="R76" s="12"/>
      <c r="S76" s="12"/>
      <c r="T76" s="12"/>
      <c r="U76" s="12"/>
      <c r="V76" s="12"/>
      <c r="W76" s="12"/>
      <c r="X76" s="12"/>
      <c r="Y76" s="12">
        <v>72693</v>
      </c>
      <c r="Z76" s="12"/>
      <c r="AA76" s="12"/>
      <c r="AB76" s="46"/>
      <c r="AC76" s="46"/>
      <c r="AD76" s="46"/>
      <c r="AE76" s="46"/>
      <c r="AF76" s="46"/>
      <c r="AG76" s="46"/>
      <c r="AH76" s="46"/>
      <c r="AI76" s="46"/>
      <c r="AJ76" s="46"/>
      <c r="AK76" s="46"/>
      <c r="AL76" s="46"/>
      <c r="AM76" s="46"/>
    </row>
    <row r="77" spans="1:39" ht="66">
      <c r="A77" s="50">
        <v>73</v>
      </c>
      <c r="B77" s="78"/>
      <c r="C77" s="50" t="s">
        <v>247</v>
      </c>
      <c r="D77" s="3" t="s">
        <v>559</v>
      </c>
      <c r="E77" s="49" t="s">
        <v>560</v>
      </c>
      <c r="F77" s="52">
        <v>77968</v>
      </c>
      <c r="G77" s="52">
        <f>Z77</f>
        <v>77968</v>
      </c>
      <c r="H77" s="52">
        <f>SUM(P77:Z77)</f>
        <v>77968</v>
      </c>
      <c r="I77" s="53">
        <f>F77-H77</f>
        <v>0</v>
      </c>
      <c r="J77" s="55"/>
      <c r="K77" s="29"/>
      <c r="L77" s="49"/>
      <c r="M77" s="47" t="s">
        <v>185</v>
      </c>
      <c r="N77" s="10"/>
      <c r="O77" s="21"/>
      <c r="P77" s="12"/>
      <c r="Q77" s="12"/>
      <c r="R77" s="12"/>
      <c r="S77" s="12"/>
      <c r="T77" s="12"/>
      <c r="U77" s="12"/>
      <c r="V77" s="12"/>
      <c r="W77" s="12"/>
      <c r="X77" s="12"/>
      <c r="Y77" s="12"/>
      <c r="Z77" s="12">
        <v>77968</v>
      </c>
      <c r="AA77" s="12"/>
      <c r="AB77" s="46"/>
      <c r="AC77" s="46"/>
      <c r="AD77" s="46"/>
      <c r="AE77" s="46"/>
      <c r="AF77" s="46"/>
      <c r="AG77" s="46"/>
      <c r="AH77" s="46"/>
      <c r="AI77" s="46"/>
      <c r="AJ77" s="46"/>
      <c r="AK77" s="46"/>
      <c r="AL77" s="46"/>
      <c r="AM77" s="46"/>
    </row>
    <row r="78" spans="1:39" ht="66">
      <c r="A78" s="50">
        <v>74</v>
      </c>
      <c r="B78" s="49" t="s">
        <v>317</v>
      </c>
      <c r="C78" s="50" t="s">
        <v>313</v>
      </c>
      <c r="D78" s="3" t="s">
        <v>314</v>
      </c>
      <c r="E78" s="49" t="s">
        <v>316</v>
      </c>
      <c r="F78" s="52">
        <v>750</v>
      </c>
      <c r="G78" s="52">
        <f t="shared" si="0"/>
        <v>0</v>
      </c>
      <c r="H78" s="52">
        <f t="shared" si="1"/>
        <v>750</v>
      </c>
      <c r="I78" s="53">
        <f t="shared" si="2"/>
        <v>0</v>
      </c>
      <c r="J78" s="55"/>
      <c r="K78" s="29"/>
      <c r="L78" s="49"/>
      <c r="M78" s="47" t="s">
        <v>315</v>
      </c>
      <c r="N78" s="10"/>
      <c r="O78" s="21"/>
      <c r="P78" s="12"/>
      <c r="Q78" s="12"/>
      <c r="R78" s="12"/>
      <c r="S78" s="12"/>
      <c r="T78" s="12">
        <v>750</v>
      </c>
      <c r="U78" s="12"/>
      <c r="V78" s="12"/>
      <c r="W78" s="12"/>
      <c r="X78" s="12"/>
      <c r="Y78" s="12"/>
      <c r="Z78" s="12"/>
      <c r="AA78" s="12"/>
      <c r="AB78" s="46"/>
      <c r="AC78" s="46"/>
      <c r="AD78" s="46"/>
      <c r="AE78" s="46"/>
      <c r="AF78" s="46"/>
      <c r="AG78" s="46"/>
      <c r="AH78" s="46"/>
      <c r="AI78" s="46"/>
      <c r="AJ78" s="46"/>
      <c r="AK78" s="46"/>
      <c r="AL78" s="46"/>
      <c r="AM78" s="46"/>
    </row>
    <row r="79" spans="1:39" ht="132">
      <c r="A79" s="50">
        <v>75</v>
      </c>
      <c r="B79" s="49" t="s">
        <v>255</v>
      </c>
      <c r="C79" s="50" t="s">
        <v>250</v>
      </c>
      <c r="D79" s="3" t="s">
        <v>251</v>
      </c>
      <c r="E79" s="49" t="s">
        <v>252</v>
      </c>
      <c r="F79" s="52">
        <v>6000</v>
      </c>
      <c r="G79" s="52">
        <f t="shared" si="0"/>
        <v>0</v>
      </c>
      <c r="H79" s="52">
        <f t="shared" si="1"/>
        <v>6000</v>
      </c>
      <c r="I79" s="53">
        <f t="shared" si="2"/>
        <v>0</v>
      </c>
      <c r="J79" s="55" t="s">
        <v>254</v>
      </c>
      <c r="K79" s="29"/>
      <c r="L79" s="49"/>
      <c r="M79" s="47" t="s">
        <v>253</v>
      </c>
      <c r="N79" s="10"/>
      <c r="O79" s="21"/>
      <c r="P79" s="12"/>
      <c r="Q79" s="12"/>
      <c r="R79" s="12"/>
      <c r="S79" s="12"/>
      <c r="T79" s="12">
        <v>6000</v>
      </c>
      <c r="U79" s="12"/>
      <c r="V79" s="12"/>
      <c r="W79" s="12"/>
      <c r="X79" s="12"/>
      <c r="Y79" s="12"/>
      <c r="Z79" s="12"/>
      <c r="AA79" s="12"/>
      <c r="AB79" s="46"/>
      <c r="AC79" s="46"/>
      <c r="AD79" s="46"/>
      <c r="AE79" s="46"/>
      <c r="AF79" s="46"/>
      <c r="AG79" s="46"/>
      <c r="AH79" s="46"/>
      <c r="AI79" s="46"/>
      <c r="AJ79" s="46"/>
      <c r="AK79" s="46"/>
      <c r="AL79" s="46"/>
      <c r="AM79" s="46"/>
    </row>
    <row r="80" spans="1:39" ht="148.5">
      <c r="A80" s="50">
        <v>76</v>
      </c>
      <c r="B80" s="49" t="s">
        <v>414</v>
      </c>
      <c r="C80" s="50" t="s">
        <v>403</v>
      </c>
      <c r="D80" s="3" t="s">
        <v>404</v>
      </c>
      <c r="E80" s="49" t="s">
        <v>406</v>
      </c>
      <c r="F80" s="52">
        <v>100000</v>
      </c>
      <c r="G80" s="52">
        <f t="shared" si="0"/>
        <v>0</v>
      </c>
      <c r="H80" s="52">
        <f t="shared" si="1"/>
        <v>100000</v>
      </c>
      <c r="I80" s="53">
        <f t="shared" si="2"/>
        <v>0</v>
      </c>
      <c r="J80" s="55" t="s">
        <v>225</v>
      </c>
      <c r="K80" s="29">
        <v>44110</v>
      </c>
      <c r="L80" s="49"/>
      <c r="M80" s="47" t="s">
        <v>405</v>
      </c>
      <c r="N80" s="10"/>
      <c r="O80" s="21"/>
      <c r="P80" s="12"/>
      <c r="Q80" s="12"/>
      <c r="R80" s="12"/>
      <c r="S80" s="12"/>
      <c r="T80" s="12"/>
      <c r="U80" s="12"/>
      <c r="V80" s="12"/>
      <c r="W80" s="12">
        <v>46660</v>
      </c>
      <c r="X80" s="12">
        <v>51940</v>
      </c>
      <c r="Y80" s="12">
        <v>1400</v>
      </c>
      <c r="Z80" s="12"/>
      <c r="AA80" s="12"/>
      <c r="AB80" s="46"/>
      <c r="AC80" s="46"/>
      <c r="AD80" s="46"/>
      <c r="AE80" s="46"/>
      <c r="AF80" s="46"/>
      <c r="AG80" s="46"/>
      <c r="AH80" s="46"/>
      <c r="AI80" s="46"/>
      <c r="AJ80" s="46"/>
      <c r="AK80" s="46"/>
      <c r="AL80" s="46"/>
      <c r="AM80" s="46"/>
    </row>
    <row r="81" spans="1:39" ht="181.5">
      <c r="A81" s="50">
        <v>77</v>
      </c>
      <c r="B81" s="49" t="s">
        <v>434</v>
      </c>
      <c r="C81" s="50" t="s">
        <v>429</v>
      </c>
      <c r="D81" s="3" t="s">
        <v>430</v>
      </c>
      <c r="E81" s="49" t="s">
        <v>432</v>
      </c>
      <c r="F81" s="52">
        <f>28800+38400</f>
        <v>67200</v>
      </c>
      <c r="G81" s="52">
        <f t="shared" si="0"/>
        <v>0</v>
      </c>
      <c r="H81" s="52">
        <f t="shared" si="1"/>
        <v>0</v>
      </c>
      <c r="I81" s="53">
        <f t="shared" si="2"/>
        <v>67200</v>
      </c>
      <c r="J81" s="55"/>
      <c r="K81" s="29"/>
      <c r="L81" s="49"/>
      <c r="M81" s="47" t="s">
        <v>431</v>
      </c>
      <c r="N81" s="10"/>
      <c r="O81" s="21"/>
      <c r="P81" s="12"/>
      <c r="Q81" s="12"/>
      <c r="R81" s="12"/>
      <c r="S81" s="12"/>
      <c r="T81" s="12"/>
      <c r="U81" s="12"/>
      <c r="V81" s="12"/>
      <c r="W81" s="12"/>
      <c r="X81" s="12"/>
      <c r="Y81" s="12"/>
      <c r="Z81" s="12"/>
      <c r="AA81" s="12"/>
      <c r="AB81" s="46"/>
      <c r="AC81" s="46"/>
      <c r="AD81" s="46"/>
      <c r="AE81" s="46"/>
      <c r="AF81" s="46"/>
      <c r="AG81" s="46"/>
      <c r="AH81" s="46"/>
      <c r="AI81" s="46"/>
      <c r="AJ81" s="46"/>
      <c r="AK81" s="46"/>
      <c r="AL81" s="46"/>
      <c r="AM81" s="46"/>
    </row>
    <row r="82" spans="1:27" ht="115.5">
      <c r="A82" s="50">
        <v>78</v>
      </c>
      <c r="B82" s="1" t="s">
        <v>209</v>
      </c>
      <c r="C82" s="26" t="s">
        <v>152</v>
      </c>
      <c r="D82" s="1" t="s">
        <v>42</v>
      </c>
      <c r="E82" s="1" t="s">
        <v>41</v>
      </c>
      <c r="F82" s="52">
        <v>43387</v>
      </c>
      <c r="G82" s="52">
        <f t="shared" si="0"/>
        <v>0</v>
      </c>
      <c r="H82" s="52">
        <f t="shared" si="1"/>
        <v>43387</v>
      </c>
      <c r="I82" s="53">
        <f t="shared" si="2"/>
        <v>0</v>
      </c>
      <c r="J82" s="33" t="s">
        <v>153</v>
      </c>
      <c r="K82" s="29">
        <v>44021</v>
      </c>
      <c r="L82" s="49" t="s">
        <v>154</v>
      </c>
      <c r="M82" s="47" t="s">
        <v>155</v>
      </c>
      <c r="N82" s="29"/>
      <c r="O82" s="21"/>
      <c r="P82" s="12">
        <v>2446</v>
      </c>
      <c r="Q82" s="12"/>
      <c r="R82" s="12"/>
      <c r="S82" s="12">
        <v>11276</v>
      </c>
      <c r="T82" s="12">
        <v>25587</v>
      </c>
      <c r="U82" s="12">
        <v>4078</v>
      </c>
      <c r="V82" s="12"/>
      <c r="W82" s="12"/>
      <c r="X82" s="12"/>
      <c r="Y82" s="12"/>
      <c r="Z82" s="12"/>
      <c r="AA82" s="12"/>
    </row>
    <row r="83" spans="1:27" s="41" customFormat="1" ht="49.5">
      <c r="A83" s="50">
        <v>79</v>
      </c>
      <c r="B83" s="51"/>
      <c r="C83" s="24" t="s">
        <v>156</v>
      </c>
      <c r="D83" s="25" t="s">
        <v>157</v>
      </c>
      <c r="E83" s="23" t="s">
        <v>158</v>
      </c>
      <c r="F83" s="54">
        <v>330386</v>
      </c>
      <c r="G83" s="52">
        <f t="shared" si="0"/>
        <v>0</v>
      </c>
      <c r="H83" s="52">
        <f t="shared" si="1"/>
        <v>330386</v>
      </c>
      <c r="I83" s="53">
        <f t="shared" si="2"/>
        <v>0</v>
      </c>
      <c r="J83" s="33"/>
      <c r="K83" s="30"/>
      <c r="L83" s="49" t="s">
        <v>159</v>
      </c>
      <c r="M83" s="40" t="s">
        <v>160</v>
      </c>
      <c r="N83" s="26"/>
      <c r="O83" s="27"/>
      <c r="P83" s="28">
        <v>128870</v>
      </c>
      <c r="Q83" s="28">
        <v>62059</v>
      </c>
      <c r="R83" s="28">
        <v>62094</v>
      </c>
      <c r="S83" s="28">
        <v>42900</v>
      </c>
      <c r="T83" s="28">
        <v>34463</v>
      </c>
      <c r="U83" s="28"/>
      <c r="V83" s="28"/>
      <c r="W83" s="28"/>
      <c r="X83" s="28"/>
      <c r="Y83" s="28"/>
      <c r="Z83" s="28"/>
      <c r="AA83" s="28"/>
    </row>
    <row r="84" spans="1:27" s="41" customFormat="1" ht="66">
      <c r="A84" s="50">
        <v>80</v>
      </c>
      <c r="B84" s="51" t="s">
        <v>207</v>
      </c>
      <c r="C84" s="24" t="s">
        <v>204</v>
      </c>
      <c r="D84" s="25" t="s">
        <v>205</v>
      </c>
      <c r="E84" s="23" t="s">
        <v>206</v>
      </c>
      <c r="F84" s="54">
        <v>800000</v>
      </c>
      <c r="G84" s="52">
        <f aca="true" t="shared" si="3" ref="G84:G99">Z84</f>
        <v>0</v>
      </c>
      <c r="H84" s="52">
        <f aca="true" t="shared" si="4" ref="H84:H99">SUM(P84:Z84)</f>
        <v>800000</v>
      </c>
      <c r="I84" s="53">
        <f aca="true" t="shared" si="5" ref="I84:I99">F84-H84</f>
        <v>0</v>
      </c>
      <c r="J84" s="33"/>
      <c r="K84" s="30">
        <v>43927</v>
      </c>
      <c r="L84" s="49"/>
      <c r="M84" s="40" t="s">
        <v>115</v>
      </c>
      <c r="N84" s="26"/>
      <c r="O84" s="27"/>
      <c r="P84" s="28"/>
      <c r="Q84" s="28"/>
      <c r="R84" s="28"/>
      <c r="S84" s="28">
        <v>800000</v>
      </c>
      <c r="T84" s="28"/>
      <c r="U84" s="28"/>
      <c r="V84" s="28"/>
      <c r="W84" s="28"/>
      <c r="X84" s="28"/>
      <c r="Y84" s="28"/>
      <c r="Z84" s="28"/>
      <c r="AA84" s="28"/>
    </row>
    <row r="85" spans="1:27" s="41" customFormat="1" ht="99">
      <c r="A85" s="50">
        <v>81</v>
      </c>
      <c r="B85" s="51" t="s">
        <v>321</v>
      </c>
      <c r="C85" s="24" t="s">
        <v>319</v>
      </c>
      <c r="D85" s="25" t="s">
        <v>320</v>
      </c>
      <c r="E85" s="23" t="s">
        <v>322</v>
      </c>
      <c r="F85" s="54">
        <v>35400</v>
      </c>
      <c r="G85" s="52">
        <f t="shared" si="3"/>
        <v>0</v>
      </c>
      <c r="H85" s="52">
        <f t="shared" si="4"/>
        <v>35400</v>
      </c>
      <c r="I85" s="53">
        <f t="shared" si="5"/>
        <v>0</v>
      </c>
      <c r="J85" s="33" t="s">
        <v>298</v>
      </c>
      <c r="K85" s="30"/>
      <c r="L85" s="49"/>
      <c r="M85" s="40" t="s">
        <v>264</v>
      </c>
      <c r="N85" s="26"/>
      <c r="O85" s="27"/>
      <c r="P85" s="28"/>
      <c r="Q85" s="28"/>
      <c r="R85" s="28"/>
      <c r="S85" s="28"/>
      <c r="T85" s="28"/>
      <c r="U85" s="28">
        <v>35400</v>
      </c>
      <c r="V85" s="28"/>
      <c r="W85" s="28"/>
      <c r="X85" s="28"/>
      <c r="Y85" s="28"/>
      <c r="Z85" s="28"/>
      <c r="AA85" s="28"/>
    </row>
    <row r="86" spans="1:27" s="41" customFormat="1" ht="89.25" customHeight="1">
      <c r="A86" s="50">
        <v>82</v>
      </c>
      <c r="B86" s="73" t="s">
        <v>267</v>
      </c>
      <c r="C86" s="24" t="s">
        <v>256</v>
      </c>
      <c r="D86" s="25" t="s">
        <v>479</v>
      </c>
      <c r="E86" s="23" t="s">
        <v>258</v>
      </c>
      <c r="F86" s="54">
        <v>945274</v>
      </c>
      <c r="G86" s="52">
        <f t="shared" si="3"/>
        <v>0</v>
      </c>
      <c r="H86" s="52">
        <f t="shared" si="4"/>
        <v>945274</v>
      </c>
      <c r="I86" s="53">
        <f t="shared" si="5"/>
        <v>0</v>
      </c>
      <c r="J86" s="33"/>
      <c r="K86" s="30">
        <v>44063</v>
      </c>
      <c r="L86" s="49"/>
      <c r="M86" s="40" t="s">
        <v>155</v>
      </c>
      <c r="N86" s="26"/>
      <c r="O86" s="27"/>
      <c r="P86" s="28"/>
      <c r="Q86" s="28"/>
      <c r="R86" s="28"/>
      <c r="S86" s="28">
        <v>645446</v>
      </c>
      <c r="T86" s="28">
        <v>117949</v>
      </c>
      <c r="U86" s="28">
        <v>117949</v>
      </c>
      <c r="V86" s="28">
        <v>13258</v>
      </c>
      <c r="W86" s="28">
        <v>12422</v>
      </c>
      <c r="X86" s="28">
        <v>38250</v>
      </c>
      <c r="Y86" s="28"/>
      <c r="Z86" s="28"/>
      <c r="AA86" s="28"/>
    </row>
    <row r="87" spans="1:27" s="41" customFormat="1" ht="89.25" customHeight="1">
      <c r="A87" s="50">
        <v>83</v>
      </c>
      <c r="B87" s="74"/>
      <c r="C87" s="24" t="s">
        <v>256</v>
      </c>
      <c r="D87" s="25" t="s">
        <v>475</v>
      </c>
      <c r="E87" s="23" t="s">
        <v>478</v>
      </c>
      <c r="F87" s="54">
        <v>388758</v>
      </c>
      <c r="G87" s="52">
        <f t="shared" si="3"/>
        <v>69374</v>
      </c>
      <c r="H87" s="52">
        <f t="shared" si="4"/>
        <v>330673</v>
      </c>
      <c r="I87" s="53">
        <f t="shared" si="5"/>
        <v>58085</v>
      </c>
      <c r="J87" s="33" t="s">
        <v>477</v>
      </c>
      <c r="K87" s="30"/>
      <c r="L87" s="49" t="s">
        <v>562</v>
      </c>
      <c r="M87" s="40" t="s">
        <v>155</v>
      </c>
      <c r="N87" s="26"/>
      <c r="O87" s="27"/>
      <c r="P87" s="28"/>
      <c r="Q87" s="28"/>
      <c r="R87" s="28"/>
      <c r="S87" s="28"/>
      <c r="T87" s="28"/>
      <c r="U87" s="28"/>
      <c r="V87" s="28"/>
      <c r="W87" s="28"/>
      <c r="X87" s="28"/>
      <c r="Y87" s="28">
        <v>261299</v>
      </c>
      <c r="Z87" s="28">
        <v>69374</v>
      </c>
      <c r="AA87" s="28"/>
    </row>
    <row r="88" spans="1:27" s="41" customFormat="1" ht="99">
      <c r="A88" s="50">
        <v>84</v>
      </c>
      <c r="B88" s="51" t="s">
        <v>329</v>
      </c>
      <c r="C88" s="24" t="s">
        <v>324</v>
      </c>
      <c r="D88" s="25" t="s">
        <v>325</v>
      </c>
      <c r="E88" s="23" t="s">
        <v>326</v>
      </c>
      <c r="F88" s="54">
        <v>37080</v>
      </c>
      <c r="G88" s="52">
        <f t="shared" si="3"/>
        <v>7890</v>
      </c>
      <c r="H88" s="52">
        <f t="shared" si="4"/>
        <v>7890</v>
      </c>
      <c r="I88" s="53">
        <f t="shared" si="5"/>
        <v>29190</v>
      </c>
      <c r="J88" s="33" t="s">
        <v>328</v>
      </c>
      <c r="K88" s="30"/>
      <c r="L88" s="49"/>
      <c r="M88" s="40" t="s">
        <v>327</v>
      </c>
      <c r="N88" s="26"/>
      <c r="O88" s="27"/>
      <c r="P88" s="28"/>
      <c r="Q88" s="28"/>
      <c r="R88" s="28"/>
      <c r="S88" s="28"/>
      <c r="T88" s="28"/>
      <c r="U88" s="28"/>
      <c r="V88" s="28"/>
      <c r="W88" s="28"/>
      <c r="X88" s="28"/>
      <c r="Y88" s="28"/>
      <c r="Z88" s="28">
        <v>7890</v>
      </c>
      <c r="AA88" s="28"/>
    </row>
    <row r="89" spans="1:27" s="41" customFormat="1" ht="49.5">
      <c r="A89" s="50">
        <v>85</v>
      </c>
      <c r="B89" s="73" t="s">
        <v>266</v>
      </c>
      <c r="C89" s="24" t="s">
        <v>261</v>
      </c>
      <c r="D89" s="25" t="s">
        <v>519</v>
      </c>
      <c r="E89" s="23" t="s">
        <v>263</v>
      </c>
      <c r="F89" s="54">
        <v>22828</v>
      </c>
      <c r="G89" s="52">
        <f>Z89</f>
        <v>0</v>
      </c>
      <c r="H89" s="52">
        <f>SUM(P89:Z89)</f>
        <v>22828</v>
      </c>
      <c r="I89" s="53">
        <f>F89-H89</f>
        <v>0</v>
      </c>
      <c r="J89" s="33" t="s">
        <v>265</v>
      </c>
      <c r="K89" s="30">
        <v>44019</v>
      </c>
      <c r="L89" s="49"/>
      <c r="M89" s="40" t="s">
        <v>264</v>
      </c>
      <c r="N89" s="26"/>
      <c r="O89" s="27"/>
      <c r="P89" s="28"/>
      <c r="Q89" s="28"/>
      <c r="R89" s="28"/>
      <c r="S89" s="28"/>
      <c r="T89" s="28"/>
      <c r="U89" s="28"/>
      <c r="V89" s="28">
        <v>22828</v>
      </c>
      <c r="W89" s="28"/>
      <c r="X89" s="28"/>
      <c r="Y89" s="28"/>
      <c r="Z89" s="28"/>
      <c r="AA89" s="28"/>
    </row>
    <row r="90" spans="1:27" s="41" customFormat="1" ht="49.5">
      <c r="A90" s="50">
        <v>86</v>
      </c>
      <c r="B90" s="72"/>
      <c r="C90" s="24" t="s">
        <v>261</v>
      </c>
      <c r="D90" s="25" t="s">
        <v>520</v>
      </c>
      <c r="E90" s="23" t="s">
        <v>517</v>
      </c>
      <c r="F90" s="54">
        <v>35872</v>
      </c>
      <c r="G90" s="52">
        <f>Z90</f>
        <v>0</v>
      </c>
      <c r="H90" s="52">
        <f>SUM(P90:Z90)</f>
        <v>0</v>
      </c>
      <c r="I90" s="53">
        <f>F90-H90</f>
        <v>35872</v>
      </c>
      <c r="J90" s="33" t="s">
        <v>518</v>
      </c>
      <c r="K90" s="30"/>
      <c r="L90" s="49"/>
      <c r="M90" s="40" t="s">
        <v>264</v>
      </c>
      <c r="N90" s="26"/>
      <c r="O90" s="27"/>
      <c r="P90" s="28"/>
      <c r="Q90" s="28"/>
      <c r="R90" s="28"/>
      <c r="S90" s="28"/>
      <c r="T90" s="28"/>
      <c r="U90" s="28"/>
      <c r="V90" s="28"/>
      <c r="W90" s="28"/>
      <c r="X90" s="28"/>
      <c r="Y90" s="28"/>
      <c r="Z90" s="28"/>
      <c r="AA90" s="28"/>
    </row>
    <row r="91" spans="1:27" s="41" customFormat="1" ht="66">
      <c r="A91" s="50">
        <v>87</v>
      </c>
      <c r="B91" s="51" t="s">
        <v>409</v>
      </c>
      <c r="C91" s="24" t="s">
        <v>388</v>
      </c>
      <c r="D91" s="25" t="s">
        <v>330</v>
      </c>
      <c r="E91" s="23" t="s">
        <v>408</v>
      </c>
      <c r="F91" s="54">
        <v>17610</v>
      </c>
      <c r="G91" s="52">
        <f t="shared" si="3"/>
        <v>0</v>
      </c>
      <c r="H91" s="52">
        <f t="shared" si="4"/>
        <v>17610</v>
      </c>
      <c r="I91" s="53">
        <f t="shared" si="5"/>
        <v>0</v>
      </c>
      <c r="J91" s="33" t="s">
        <v>334</v>
      </c>
      <c r="K91" s="30">
        <v>44027</v>
      </c>
      <c r="L91" s="49"/>
      <c r="M91" s="40" t="s">
        <v>264</v>
      </c>
      <c r="N91" s="26"/>
      <c r="O91" s="27"/>
      <c r="P91" s="28"/>
      <c r="Q91" s="28"/>
      <c r="R91" s="28"/>
      <c r="S91" s="28"/>
      <c r="T91" s="28"/>
      <c r="U91" s="28"/>
      <c r="V91" s="28">
        <v>17610</v>
      </c>
      <c r="W91" s="28"/>
      <c r="X91" s="28"/>
      <c r="Y91" s="28"/>
      <c r="Z91" s="28"/>
      <c r="AA91" s="28"/>
    </row>
    <row r="92" spans="1:27" s="41" customFormat="1" ht="66">
      <c r="A92" s="50">
        <v>88</v>
      </c>
      <c r="B92" s="23" t="s">
        <v>526</v>
      </c>
      <c r="C92" s="24" t="s">
        <v>388</v>
      </c>
      <c r="D92" s="25" t="s">
        <v>524</v>
      </c>
      <c r="E92" s="23" t="s">
        <v>525</v>
      </c>
      <c r="F92" s="54">
        <v>13208</v>
      </c>
      <c r="G92" s="52">
        <f>Z92</f>
        <v>0</v>
      </c>
      <c r="H92" s="52">
        <f>SUM(P92:Z92)</f>
        <v>0</v>
      </c>
      <c r="I92" s="53">
        <f>F92-H92</f>
        <v>13208</v>
      </c>
      <c r="J92" s="33" t="s">
        <v>477</v>
      </c>
      <c r="K92" s="30"/>
      <c r="L92" s="49"/>
      <c r="M92" s="26" t="s">
        <v>264</v>
      </c>
      <c r="N92" s="26"/>
      <c r="O92" s="27"/>
      <c r="P92" s="28"/>
      <c r="Q92" s="28"/>
      <c r="R92" s="28"/>
      <c r="S92" s="28"/>
      <c r="T92" s="28"/>
      <c r="U92" s="28"/>
      <c r="V92" s="28"/>
      <c r="W92" s="28"/>
      <c r="X92" s="28"/>
      <c r="Y92" s="28"/>
      <c r="Z92" s="28"/>
      <c r="AA92" s="28"/>
    </row>
    <row r="93" spans="1:27" s="41" customFormat="1" ht="82.5">
      <c r="A93" s="83">
        <v>89</v>
      </c>
      <c r="B93" s="51" t="s">
        <v>377</v>
      </c>
      <c r="C93" s="84" t="s">
        <v>372</v>
      </c>
      <c r="D93" s="85" t="s">
        <v>373</v>
      </c>
      <c r="E93" s="51" t="s">
        <v>374</v>
      </c>
      <c r="F93" s="86">
        <v>3000</v>
      </c>
      <c r="G93" s="87">
        <f t="shared" si="3"/>
        <v>0</v>
      </c>
      <c r="H93" s="87">
        <f t="shared" si="4"/>
        <v>3000</v>
      </c>
      <c r="I93" s="88">
        <f t="shared" si="5"/>
        <v>0</v>
      </c>
      <c r="J93" s="89" t="s">
        <v>376</v>
      </c>
      <c r="K93" s="90">
        <v>44018</v>
      </c>
      <c r="L93" s="63"/>
      <c r="M93" s="91" t="s">
        <v>264</v>
      </c>
      <c r="N93" s="92"/>
      <c r="O93" s="93"/>
      <c r="P93" s="94"/>
      <c r="Q93" s="94"/>
      <c r="R93" s="94"/>
      <c r="S93" s="94"/>
      <c r="T93" s="94"/>
      <c r="U93" s="94">
        <v>3000</v>
      </c>
      <c r="V93" s="94"/>
      <c r="W93" s="94"/>
      <c r="X93" s="94"/>
      <c r="Y93" s="94"/>
      <c r="Z93" s="94"/>
      <c r="AA93" s="94"/>
    </row>
    <row r="94" spans="1:27" s="41" customFormat="1" ht="66">
      <c r="A94" s="50">
        <v>90</v>
      </c>
      <c r="B94" s="51" t="s">
        <v>192</v>
      </c>
      <c r="C94" s="24" t="s">
        <v>187</v>
      </c>
      <c r="D94" s="25" t="s">
        <v>188</v>
      </c>
      <c r="E94" s="23" t="s">
        <v>189</v>
      </c>
      <c r="F94" s="54">
        <v>32720</v>
      </c>
      <c r="G94" s="52">
        <f t="shared" si="3"/>
        <v>0</v>
      </c>
      <c r="H94" s="52">
        <f t="shared" si="4"/>
        <v>32720</v>
      </c>
      <c r="I94" s="53">
        <f t="shared" si="5"/>
        <v>0</v>
      </c>
      <c r="J94" s="33" t="s">
        <v>191</v>
      </c>
      <c r="K94" s="30">
        <v>43999</v>
      </c>
      <c r="L94" s="49"/>
      <c r="M94" s="40" t="s">
        <v>190</v>
      </c>
      <c r="N94" s="26"/>
      <c r="O94" s="27"/>
      <c r="P94" s="28"/>
      <c r="Q94" s="28">
        <v>3500</v>
      </c>
      <c r="R94" s="28">
        <v>1500</v>
      </c>
      <c r="S94" s="28"/>
      <c r="T94" s="28"/>
      <c r="U94" s="28">
        <v>27720</v>
      </c>
      <c r="V94" s="28"/>
      <c r="W94" s="28"/>
      <c r="X94" s="28"/>
      <c r="Y94" s="28"/>
      <c r="Z94" s="28"/>
      <c r="AA94" s="28"/>
    </row>
    <row r="95" spans="1:27" s="41" customFormat="1" ht="66">
      <c r="A95" s="50">
        <v>91</v>
      </c>
      <c r="B95" s="62" t="s">
        <v>552</v>
      </c>
      <c r="C95" s="24" t="s">
        <v>187</v>
      </c>
      <c r="D95" s="25" t="s">
        <v>551</v>
      </c>
      <c r="E95" s="23" t="s">
        <v>550</v>
      </c>
      <c r="F95" s="54">
        <v>33058</v>
      </c>
      <c r="G95" s="52">
        <f>Z95</f>
        <v>0</v>
      </c>
      <c r="H95" s="52">
        <f>SUM(P95:Z95)</f>
        <v>0</v>
      </c>
      <c r="I95" s="53">
        <f>F95-H95</f>
        <v>33058</v>
      </c>
      <c r="J95" s="33" t="s">
        <v>477</v>
      </c>
      <c r="K95" s="30"/>
      <c r="L95" s="49"/>
      <c r="M95" s="40" t="s">
        <v>549</v>
      </c>
      <c r="N95" s="26"/>
      <c r="O95" s="27"/>
      <c r="P95" s="28"/>
      <c r="Q95" s="28"/>
      <c r="R95" s="28"/>
      <c r="S95" s="28"/>
      <c r="T95" s="28"/>
      <c r="U95" s="28"/>
      <c r="V95" s="28"/>
      <c r="W95" s="28"/>
      <c r="X95" s="28"/>
      <c r="Y95" s="28"/>
      <c r="Z95" s="28"/>
      <c r="AA95" s="28"/>
    </row>
    <row r="96" spans="1:27" s="41" customFormat="1" ht="78.75" customHeight="1">
      <c r="A96" s="50">
        <v>92</v>
      </c>
      <c r="B96" s="73" t="s">
        <v>345</v>
      </c>
      <c r="C96" s="24" t="s">
        <v>335</v>
      </c>
      <c r="D96" s="25" t="s">
        <v>483</v>
      </c>
      <c r="E96" s="23" t="s">
        <v>337</v>
      </c>
      <c r="F96" s="54">
        <v>47042</v>
      </c>
      <c r="G96" s="52">
        <f t="shared" si="3"/>
        <v>0</v>
      </c>
      <c r="H96" s="52">
        <f t="shared" si="4"/>
        <v>47042</v>
      </c>
      <c r="I96" s="53">
        <f t="shared" si="5"/>
        <v>0</v>
      </c>
      <c r="J96" s="33" t="s">
        <v>334</v>
      </c>
      <c r="K96" s="30">
        <v>44001</v>
      </c>
      <c r="L96" s="49"/>
      <c r="M96" s="40" t="s">
        <v>190</v>
      </c>
      <c r="N96" s="26"/>
      <c r="O96" s="27"/>
      <c r="P96" s="28"/>
      <c r="Q96" s="28"/>
      <c r="R96" s="28"/>
      <c r="S96" s="28"/>
      <c r="T96" s="28">
        <v>7127</v>
      </c>
      <c r="U96" s="28">
        <v>39915</v>
      </c>
      <c r="V96" s="28"/>
      <c r="W96" s="28"/>
      <c r="X96" s="28"/>
      <c r="Y96" s="28"/>
      <c r="Z96" s="28"/>
      <c r="AA96" s="28"/>
    </row>
    <row r="97" spans="1:27" s="41" customFormat="1" ht="78.75" customHeight="1">
      <c r="A97" s="50">
        <v>93</v>
      </c>
      <c r="B97" s="74"/>
      <c r="C97" s="24" t="s">
        <v>335</v>
      </c>
      <c r="D97" s="25" t="s">
        <v>480</v>
      </c>
      <c r="E97" s="23" t="s">
        <v>481</v>
      </c>
      <c r="F97" s="54">
        <v>34500</v>
      </c>
      <c r="G97" s="52">
        <f t="shared" si="3"/>
        <v>28621</v>
      </c>
      <c r="H97" s="52">
        <f t="shared" si="4"/>
        <v>28621</v>
      </c>
      <c r="I97" s="53">
        <f t="shared" si="5"/>
        <v>5879</v>
      </c>
      <c r="J97" s="33" t="s">
        <v>482</v>
      </c>
      <c r="K97" s="30"/>
      <c r="L97" s="49"/>
      <c r="M97" s="40" t="s">
        <v>190</v>
      </c>
      <c r="N97" s="26"/>
      <c r="O97" s="27"/>
      <c r="P97" s="28"/>
      <c r="Q97" s="28"/>
      <c r="R97" s="28"/>
      <c r="S97" s="28"/>
      <c r="T97" s="28"/>
      <c r="U97" s="28"/>
      <c r="V97" s="28"/>
      <c r="W97" s="28"/>
      <c r="X97" s="28"/>
      <c r="Y97" s="28"/>
      <c r="Z97" s="28">
        <v>28621</v>
      </c>
      <c r="AA97" s="28"/>
    </row>
    <row r="98" spans="1:27" s="41" customFormat="1" ht="132">
      <c r="A98" s="50">
        <v>94</v>
      </c>
      <c r="B98" s="51" t="s">
        <v>344</v>
      </c>
      <c r="C98" s="24" t="s">
        <v>339</v>
      </c>
      <c r="D98" s="25" t="s">
        <v>340</v>
      </c>
      <c r="E98" s="23" t="s">
        <v>341</v>
      </c>
      <c r="F98" s="54">
        <v>674960</v>
      </c>
      <c r="G98" s="52">
        <f t="shared" si="3"/>
        <v>0</v>
      </c>
      <c r="H98" s="52">
        <f t="shared" si="4"/>
        <v>674960</v>
      </c>
      <c r="I98" s="53">
        <f t="shared" si="5"/>
        <v>0</v>
      </c>
      <c r="J98" s="33" t="s">
        <v>45</v>
      </c>
      <c r="K98" s="30">
        <v>44067</v>
      </c>
      <c r="L98" s="49"/>
      <c r="M98" s="40" t="s">
        <v>160</v>
      </c>
      <c r="N98" s="26"/>
      <c r="O98" s="27"/>
      <c r="P98" s="28"/>
      <c r="Q98" s="28"/>
      <c r="R98" s="28"/>
      <c r="S98" s="28"/>
      <c r="T98" s="28">
        <v>67437</v>
      </c>
      <c r="U98" s="28">
        <v>98676</v>
      </c>
      <c r="V98" s="28">
        <v>68319</v>
      </c>
      <c r="W98" s="28">
        <v>437049</v>
      </c>
      <c r="X98" s="28">
        <v>3479</v>
      </c>
      <c r="Y98" s="28"/>
      <c r="Z98" s="28"/>
      <c r="AA98" s="28"/>
    </row>
    <row r="99" spans="1:27" s="41" customFormat="1" ht="82.5">
      <c r="A99" s="50">
        <v>95</v>
      </c>
      <c r="B99" s="51" t="s">
        <v>383</v>
      </c>
      <c r="C99" s="24" t="s">
        <v>378</v>
      </c>
      <c r="D99" s="25" t="s">
        <v>379</v>
      </c>
      <c r="E99" s="23" t="s">
        <v>380</v>
      </c>
      <c r="F99" s="54">
        <v>20000</v>
      </c>
      <c r="G99" s="52">
        <f t="shared" si="3"/>
        <v>0</v>
      </c>
      <c r="H99" s="52">
        <f t="shared" si="4"/>
        <v>0</v>
      </c>
      <c r="I99" s="53">
        <f t="shared" si="5"/>
        <v>20000</v>
      </c>
      <c r="J99" s="33" t="s">
        <v>382</v>
      </c>
      <c r="K99" s="30"/>
      <c r="L99" s="49"/>
      <c r="M99" s="40" t="s">
        <v>327</v>
      </c>
      <c r="N99" s="26"/>
      <c r="O99" s="27"/>
      <c r="P99" s="28"/>
      <c r="Q99" s="28"/>
      <c r="R99" s="28"/>
      <c r="S99" s="28"/>
      <c r="T99" s="28"/>
      <c r="U99" s="28"/>
      <c r="V99" s="28"/>
      <c r="W99" s="28"/>
      <c r="X99" s="28"/>
      <c r="Y99" s="28"/>
      <c r="Z99" s="28"/>
      <c r="AA99" s="28"/>
    </row>
    <row r="100" spans="1:27" s="38" customFormat="1" ht="24.75" customHeight="1">
      <c r="A100" s="15"/>
      <c r="B100" s="16" t="s">
        <v>1</v>
      </c>
      <c r="C100" s="17"/>
      <c r="D100" s="18"/>
      <c r="E100" s="18"/>
      <c r="F100" s="19">
        <f>SUM(F5:F99)</f>
        <v>16373429</v>
      </c>
      <c r="G100" s="19">
        <f>SUM(G5:G99)</f>
        <v>1070251</v>
      </c>
      <c r="H100" s="19">
        <f>SUM(H5:H99)</f>
        <v>14862799</v>
      </c>
      <c r="I100" s="19">
        <f>SUM(I5:I99)</f>
        <v>1510630</v>
      </c>
      <c r="J100" s="20"/>
      <c r="K100" s="31"/>
      <c r="L100" s="42"/>
      <c r="M100" s="48"/>
      <c r="N100" s="34"/>
      <c r="O100" s="22"/>
      <c r="P100" s="13"/>
      <c r="Q100" s="13"/>
      <c r="R100" s="13"/>
      <c r="S100" s="13"/>
      <c r="T100" s="13"/>
      <c r="U100" s="13"/>
      <c r="V100" s="13"/>
      <c r="W100" s="13"/>
      <c r="X100" s="13"/>
      <c r="Y100" s="13"/>
      <c r="Z100" s="13"/>
      <c r="AA100" s="13"/>
    </row>
    <row r="101" spans="1:10" ht="6" customHeight="1">
      <c r="A101" s="4"/>
      <c r="B101" s="5"/>
      <c r="C101" s="6"/>
      <c r="D101" s="43"/>
      <c r="E101" s="5"/>
      <c r="F101" s="5"/>
      <c r="G101" s="5"/>
      <c r="H101" s="5"/>
      <c r="I101" s="5"/>
      <c r="J101" s="6"/>
    </row>
    <row r="102" spans="1:7" ht="16.5" hidden="1">
      <c r="A102" s="75" t="s">
        <v>161</v>
      </c>
      <c r="B102" s="75"/>
      <c r="C102" s="75"/>
      <c r="D102" s="75"/>
      <c r="E102" s="75"/>
      <c r="F102" s="75"/>
      <c r="G102" s="75"/>
    </row>
    <row r="103" spans="1:7" ht="16.5" hidden="1">
      <c r="A103" s="64" t="s">
        <v>162</v>
      </c>
      <c r="B103" s="64"/>
      <c r="C103" s="64"/>
      <c r="D103" s="64"/>
      <c r="E103" s="64"/>
      <c r="F103" s="64"/>
      <c r="G103" s="64"/>
    </row>
    <row r="104" spans="1:7" ht="16.5" hidden="1">
      <c r="A104" s="65" t="s">
        <v>163</v>
      </c>
      <c r="B104" s="65"/>
      <c r="C104" s="65"/>
      <c r="D104" s="65"/>
      <c r="E104" s="65"/>
      <c r="F104" s="65"/>
      <c r="G104" s="65"/>
    </row>
    <row r="105" spans="1:27" s="7" customFormat="1" ht="16.5" hidden="1">
      <c r="A105" s="65" t="s">
        <v>164</v>
      </c>
      <c r="B105" s="65"/>
      <c r="C105" s="65"/>
      <c r="D105" s="65"/>
      <c r="E105" s="65"/>
      <c r="F105" s="65"/>
      <c r="G105" s="65"/>
      <c r="J105" s="9"/>
      <c r="K105" s="32"/>
      <c r="L105" s="39"/>
      <c r="M105" s="44"/>
      <c r="N105" s="44"/>
      <c r="O105" s="45"/>
      <c r="P105" s="46"/>
      <c r="Q105" s="46"/>
      <c r="R105" s="46"/>
      <c r="S105" s="46"/>
      <c r="T105" s="46"/>
      <c r="U105" s="46"/>
      <c r="V105" s="46"/>
      <c r="W105" s="46"/>
      <c r="X105" s="46"/>
      <c r="Y105" s="46"/>
      <c r="Z105" s="46"/>
      <c r="AA105" s="46"/>
    </row>
    <row r="106" spans="1:27" s="7" customFormat="1" ht="19.5">
      <c r="A106" s="66" t="s">
        <v>165</v>
      </c>
      <c r="B106" s="66"/>
      <c r="C106" s="66"/>
      <c r="D106" s="8"/>
      <c r="E106" s="67" t="s">
        <v>166</v>
      </c>
      <c r="F106" s="67"/>
      <c r="G106" s="67"/>
      <c r="J106" s="9"/>
      <c r="K106" s="32"/>
      <c r="L106" s="39"/>
      <c r="M106" s="44"/>
      <c r="N106" s="44"/>
      <c r="O106" s="45"/>
      <c r="P106" s="46"/>
      <c r="Q106" s="46"/>
      <c r="R106" s="46"/>
      <c r="S106" s="46"/>
      <c r="T106" s="46"/>
      <c r="U106" s="46"/>
      <c r="V106" s="46"/>
      <c r="W106" s="46"/>
      <c r="X106" s="46"/>
      <c r="Y106" s="46"/>
      <c r="Z106" s="46"/>
      <c r="AA106" s="46"/>
    </row>
  </sheetData>
  <sheetProtection/>
  <autoFilter ref="A4:AA100"/>
  <mergeCells count="30">
    <mergeCell ref="O3:O4"/>
    <mergeCell ref="A1:L1"/>
    <mergeCell ref="A2:L2"/>
    <mergeCell ref="A3:A4"/>
    <mergeCell ref="B3:B4"/>
    <mergeCell ref="C3:C4"/>
    <mergeCell ref="D3:D4"/>
    <mergeCell ref="E3:E4"/>
    <mergeCell ref="F3:F4"/>
    <mergeCell ref="G3:H3"/>
    <mergeCell ref="A102:G102"/>
    <mergeCell ref="J3:J4"/>
    <mergeCell ref="K3:K4"/>
    <mergeCell ref="L3:L4"/>
    <mergeCell ref="M3:M4"/>
    <mergeCell ref="N3:N4"/>
    <mergeCell ref="I3:I4"/>
    <mergeCell ref="B89:B90"/>
    <mergeCell ref="B47:B48"/>
    <mergeCell ref="B76:B77"/>
    <mergeCell ref="A103:G103"/>
    <mergeCell ref="A104:G104"/>
    <mergeCell ref="A105:G105"/>
    <mergeCell ref="A106:C106"/>
    <mergeCell ref="E106:G106"/>
    <mergeCell ref="P3:AA3"/>
    <mergeCell ref="B45:B46"/>
    <mergeCell ref="B71:B72"/>
    <mergeCell ref="B86:B87"/>
    <mergeCell ref="B96:B97"/>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M3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K15" sqref="K15"/>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bestFit="1" customWidth="1"/>
    <col min="12" max="12" width="16.625" style="39" customWidth="1"/>
    <col min="13" max="13" width="9.00390625" style="44" customWidth="1"/>
    <col min="14" max="14" width="12.625" style="44" hidden="1" customWidth="1"/>
    <col min="15" max="15" width="9.00390625" style="45" customWidth="1"/>
    <col min="16" max="16" width="12.25390625" style="46" hidden="1" customWidth="1"/>
    <col min="17" max="17" width="10.50390625" style="46" bestFit="1" customWidth="1"/>
    <col min="18" max="19" width="9.00390625" style="46" customWidth="1"/>
    <col min="20" max="21" width="10.50390625" style="46" customWidth="1"/>
    <col min="22" max="24" width="9.00390625" style="46" customWidth="1"/>
    <col min="25" max="25" width="10.50390625" style="46"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167</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Q5</f>
        <v>720</v>
      </c>
      <c r="H5" s="52">
        <f>SUM(P5:Q5)</f>
        <v>720</v>
      </c>
      <c r="I5" s="53">
        <f>F5-H5</f>
        <v>19800</v>
      </c>
      <c r="J5" s="14" t="s">
        <v>34</v>
      </c>
      <c r="K5" s="29"/>
      <c r="L5" s="49" t="s">
        <v>64</v>
      </c>
      <c r="M5" s="47" t="s">
        <v>65</v>
      </c>
      <c r="N5" s="33"/>
      <c r="O5" s="21"/>
      <c r="P5" s="12"/>
      <c r="Q5" s="12">
        <v>720</v>
      </c>
      <c r="R5" s="12"/>
      <c r="S5" s="12"/>
      <c r="T5" s="12"/>
      <c r="U5" s="12"/>
      <c r="V5" s="12"/>
      <c r="W5" s="12"/>
      <c r="X5" s="12"/>
      <c r="Y5" s="12"/>
      <c r="Z5" s="12"/>
      <c r="AA5" s="12"/>
    </row>
    <row r="6" spans="1:27" ht="99">
      <c r="A6" s="50">
        <v>2</v>
      </c>
      <c r="B6" s="49" t="s">
        <v>66</v>
      </c>
      <c r="C6" s="50" t="s">
        <v>38</v>
      </c>
      <c r="D6" s="3" t="s">
        <v>67</v>
      </c>
      <c r="E6" s="49" t="s">
        <v>39</v>
      </c>
      <c r="F6" s="52">
        <v>50000</v>
      </c>
      <c r="G6" s="52">
        <f aca="true" t="shared" si="0" ref="G6:G28">Q6</f>
        <v>0</v>
      </c>
      <c r="H6" s="52">
        <f aca="true" t="shared" si="1" ref="H6:H28">SUM(P6:Q6)</f>
        <v>0</v>
      </c>
      <c r="I6" s="53">
        <f aca="true" t="shared" si="2" ref="I6:I28">F6-H6</f>
        <v>50000</v>
      </c>
      <c r="J6" s="33" t="s">
        <v>40</v>
      </c>
      <c r="K6" s="29"/>
      <c r="L6" s="49" t="s">
        <v>68</v>
      </c>
      <c r="M6" s="47" t="s">
        <v>69</v>
      </c>
      <c r="N6" s="33"/>
      <c r="O6" s="21"/>
      <c r="P6" s="12"/>
      <c r="Q6" s="12"/>
      <c r="R6" s="12"/>
      <c r="S6" s="12"/>
      <c r="T6" s="12"/>
      <c r="U6" s="12"/>
      <c r="V6" s="12"/>
      <c r="W6" s="12"/>
      <c r="X6" s="12"/>
      <c r="Y6" s="12"/>
      <c r="Z6" s="12"/>
      <c r="AA6" s="12"/>
    </row>
    <row r="7" spans="1:27" ht="66">
      <c r="A7" s="50">
        <v>3</v>
      </c>
      <c r="B7" s="49" t="s">
        <v>70</v>
      </c>
      <c r="C7" s="50" t="s">
        <v>71</v>
      </c>
      <c r="D7" s="3" t="s">
        <v>72</v>
      </c>
      <c r="E7" s="49" t="s">
        <v>73</v>
      </c>
      <c r="F7" s="52">
        <v>12299</v>
      </c>
      <c r="G7" s="52">
        <f t="shared" si="0"/>
        <v>1320</v>
      </c>
      <c r="H7" s="52">
        <f t="shared" si="1"/>
        <v>6920</v>
      </c>
      <c r="I7" s="53">
        <f t="shared" si="2"/>
        <v>5379</v>
      </c>
      <c r="J7" s="33" t="s">
        <v>74</v>
      </c>
      <c r="K7" s="29"/>
      <c r="L7" s="49" t="s">
        <v>75</v>
      </c>
      <c r="M7" s="47" t="s">
        <v>69</v>
      </c>
      <c r="N7" s="33"/>
      <c r="O7" s="21"/>
      <c r="P7" s="12">
        <v>5600</v>
      </c>
      <c r="Q7" s="12">
        <v>1320</v>
      </c>
      <c r="R7" s="12"/>
      <c r="S7" s="12"/>
      <c r="T7" s="12"/>
      <c r="U7" s="12"/>
      <c r="V7" s="12"/>
      <c r="W7" s="12"/>
      <c r="X7" s="12"/>
      <c r="Y7" s="12"/>
      <c r="Z7" s="12"/>
      <c r="AA7" s="12"/>
    </row>
    <row r="8" spans="1:27" ht="99">
      <c r="A8" s="50">
        <v>4</v>
      </c>
      <c r="B8" s="49" t="s">
        <v>76</v>
      </c>
      <c r="C8" s="50" t="s">
        <v>77</v>
      </c>
      <c r="D8" s="3" t="s">
        <v>78</v>
      </c>
      <c r="E8" s="49" t="s">
        <v>79</v>
      </c>
      <c r="F8" s="52">
        <v>2800</v>
      </c>
      <c r="G8" s="52">
        <f t="shared" si="0"/>
        <v>0</v>
      </c>
      <c r="H8" s="52">
        <f t="shared" si="1"/>
        <v>2800</v>
      </c>
      <c r="I8" s="53">
        <f t="shared" si="2"/>
        <v>0</v>
      </c>
      <c r="J8" s="33">
        <v>10812</v>
      </c>
      <c r="K8" s="29"/>
      <c r="L8" s="49" t="s">
        <v>80</v>
      </c>
      <c r="M8" s="47" t="s">
        <v>81</v>
      </c>
      <c r="N8" s="33"/>
      <c r="O8" s="21"/>
      <c r="P8" s="12">
        <v>2800</v>
      </c>
      <c r="Q8" s="12"/>
      <c r="R8" s="12"/>
      <c r="S8" s="12"/>
      <c r="T8" s="12"/>
      <c r="U8" s="12"/>
      <c r="V8" s="12"/>
      <c r="W8" s="12"/>
      <c r="X8" s="12"/>
      <c r="Y8" s="12"/>
      <c r="Z8" s="12"/>
      <c r="AA8" s="12"/>
    </row>
    <row r="9" spans="1:27" ht="49.5">
      <c r="A9" s="50">
        <v>5</v>
      </c>
      <c r="B9" s="49" t="s">
        <v>82</v>
      </c>
      <c r="C9" s="50" t="s">
        <v>83</v>
      </c>
      <c r="D9" s="3" t="s">
        <v>84</v>
      </c>
      <c r="E9" s="49" t="s">
        <v>85</v>
      </c>
      <c r="F9" s="52">
        <v>40000</v>
      </c>
      <c r="G9" s="52">
        <f t="shared" si="0"/>
        <v>0</v>
      </c>
      <c r="H9" s="52">
        <f t="shared" si="1"/>
        <v>0</v>
      </c>
      <c r="I9" s="53">
        <f t="shared" si="2"/>
        <v>40000</v>
      </c>
      <c r="J9" s="33" t="s">
        <v>86</v>
      </c>
      <c r="K9" s="29"/>
      <c r="L9" s="49" t="s">
        <v>87</v>
      </c>
      <c r="M9" s="47" t="s">
        <v>88</v>
      </c>
      <c r="N9" s="33"/>
      <c r="O9" s="21"/>
      <c r="P9" s="12"/>
      <c r="Q9" s="12"/>
      <c r="R9" s="12"/>
      <c r="S9" s="12"/>
      <c r="T9" s="12"/>
      <c r="U9" s="12"/>
      <c r="V9" s="12"/>
      <c r="W9" s="12"/>
      <c r="X9" s="12"/>
      <c r="Y9" s="12"/>
      <c r="Z9" s="12"/>
      <c r="AA9" s="12"/>
    </row>
    <row r="10" spans="1:27" ht="132">
      <c r="A10" s="50">
        <v>6</v>
      </c>
      <c r="B10" s="49" t="s">
        <v>89</v>
      </c>
      <c r="C10" s="50" t="s">
        <v>36</v>
      </c>
      <c r="D10" s="3" t="s">
        <v>90</v>
      </c>
      <c r="E10" s="49" t="s">
        <v>91</v>
      </c>
      <c r="F10" s="52">
        <v>10000</v>
      </c>
      <c r="G10" s="52">
        <f t="shared" si="0"/>
        <v>0</v>
      </c>
      <c r="H10" s="52">
        <f t="shared" si="1"/>
        <v>0</v>
      </c>
      <c r="I10" s="53">
        <f t="shared" si="2"/>
        <v>10000</v>
      </c>
      <c r="J10" s="33" t="s">
        <v>86</v>
      </c>
      <c r="K10" s="29"/>
      <c r="L10" s="49" t="s">
        <v>93</v>
      </c>
      <c r="M10" s="47" t="s">
        <v>88</v>
      </c>
      <c r="N10" s="33"/>
      <c r="O10" s="21"/>
      <c r="P10" s="12"/>
      <c r="Q10" s="12"/>
      <c r="R10" s="12"/>
      <c r="S10" s="12"/>
      <c r="T10" s="12"/>
      <c r="U10" s="12"/>
      <c r="V10" s="12"/>
      <c r="W10" s="12"/>
      <c r="X10" s="12"/>
      <c r="Y10" s="12"/>
      <c r="Z10" s="12"/>
      <c r="AA10" s="12"/>
    </row>
    <row r="11" spans="1:27" ht="82.5">
      <c r="A11" s="50">
        <v>7</v>
      </c>
      <c r="B11" s="49" t="s">
        <v>94</v>
      </c>
      <c r="C11" s="50" t="s">
        <v>32</v>
      </c>
      <c r="D11" s="3" t="s">
        <v>95</v>
      </c>
      <c r="E11" s="49" t="s">
        <v>96</v>
      </c>
      <c r="F11" s="52">
        <v>281227</v>
      </c>
      <c r="G11" s="52">
        <f t="shared" si="0"/>
        <v>97304</v>
      </c>
      <c r="H11" s="52">
        <f t="shared" si="1"/>
        <v>114629</v>
      </c>
      <c r="I11" s="53">
        <f t="shared" si="2"/>
        <v>166598</v>
      </c>
      <c r="J11" s="33" t="s">
        <v>86</v>
      </c>
      <c r="K11" s="29"/>
      <c r="L11" s="49" t="s">
        <v>97</v>
      </c>
      <c r="M11" s="47" t="s">
        <v>88</v>
      </c>
      <c r="N11" s="33"/>
      <c r="O11" s="21"/>
      <c r="P11" s="12">
        <v>17325</v>
      </c>
      <c r="Q11" s="12">
        <v>97304</v>
      </c>
      <c r="R11" s="12"/>
      <c r="S11" s="12"/>
      <c r="T11" s="12"/>
      <c r="U11" s="12"/>
      <c r="V11" s="12"/>
      <c r="W11" s="12"/>
      <c r="X11" s="12"/>
      <c r="Y11" s="12"/>
      <c r="Z11" s="12"/>
      <c r="AA11" s="12"/>
    </row>
    <row r="12" spans="1:27" ht="82.5">
      <c r="A12" s="50">
        <v>8</v>
      </c>
      <c r="B12" s="49" t="s">
        <v>98</v>
      </c>
      <c r="C12" s="50" t="s">
        <v>99</v>
      </c>
      <c r="D12" s="3" t="s">
        <v>100</v>
      </c>
      <c r="E12" s="49" t="s">
        <v>101</v>
      </c>
      <c r="F12" s="52">
        <v>86645</v>
      </c>
      <c r="G12" s="52">
        <f t="shared" si="0"/>
        <v>5827</v>
      </c>
      <c r="H12" s="52">
        <f t="shared" si="1"/>
        <v>51093</v>
      </c>
      <c r="I12" s="53">
        <f t="shared" si="2"/>
        <v>35552</v>
      </c>
      <c r="J12" s="33" t="s">
        <v>102</v>
      </c>
      <c r="K12" s="29"/>
      <c r="L12" s="49" t="s">
        <v>168</v>
      </c>
      <c r="M12" s="47" t="s">
        <v>88</v>
      </c>
      <c r="N12" s="33"/>
      <c r="O12" s="21"/>
      <c r="P12" s="12">
        <v>45266</v>
      </c>
      <c r="Q12" s="12">
        <v>5827</v>
      </c>
      <c r="R12" s="12"/>
      <c r="S12" s="12"/>
      <c r="T12" s="12"/>
      <c r="U12" s="12"/>
      <c r="V12" s="12"/>
      <c r="W12" s="12"/>
      <c r="X12" s="12"/>
      <c r="Y12" s="12"/>
      <c r="Z12" s="12"/>
      <c r="AA12" s="12"/>
    </row>
    <row r="13" spans="1:27" ht="66">
      <c r="A13" s="50">
        <v>9</v>
      </c>
      <c r="B13" s="49" t="s">
        <v>104</v>
      </c>
      <c r="C13" s="50" t="s">
        <v>105</v>
      </c>
      <c r="D13" s="3" t="s">
        <v>106</v>
      </c>
      <c r="E13" s="49" t="s">
        <v>107</v>
      </c>
      <c r="F13" s="52">
        <v>100939</v>
      </c>
      <c r="G13" s="52">
        <f t="shared" si="0"/>
        <v>14490</v>
      </c>
      <c r="H13" s="52">
        <f t="shared" si="1"/>
        <v>15407</v>
      </c>
      <c r="I13" s="53">
        <f t="shared" si="2"/>
        <v>85532</v>
      </c>
      <c r="J13" s="33" t="s">
        <v>108</v>
      </c>
      <c r="K13" s="29"/>
      <c r="L13" s="49" t="s">
        <v>109</v>
      </c>
      <c r="M13" s="47" t="s">
        <v>81</v>
      </c>
      <c r="N13" s="33"/>
      <c r="O13" s="21"/>
      <c r="P13" s="12">
        <v>917</v>
      </c>
      <c r="Q13" s="12">
        <v>14490</v>
      </c>
      <c r="R13" s="12"/>
      <c r="S13" s="12"/>
      <c r="T13" s="12"/>
      <c r="U13" s="12"/>
      <c r="V13" s="12"/>
      <c r="W13" s="12"/>
      <c r="X13" s="12"/>
      <c r="Y13" s="12"/>
      <c r="Z13" s="12"/>
      <c r="AA13" s="12"/>
    </row>
    <row r="14" spans="1:27" ht="214.5">
      <c r="A14" s="50">
        <v>10</v>
      </c>
      <c r="B14" s="49" t="s">
        <v>111</v>
      </c>
      <c r="C14" s="50" t="s">
        <v>112</v>
      </c>
      <c r="D14" s="3" t="s">
        <v>113</v>
      </c>
      <c r="E14" s="49" t="s">
        <v>37</v>
      </c>
      <c r="F14" s="52">
        <v>2362156</v>
      </c>
      <c r="G14" s="52">
        <f t="shared" si="0"/>
        <v>2328078</v>
      </c>
      <c r="H14" s="52">
        <f t="shared" si="1"/>
        <v>2328078</v>
      </c>
      <c r="I14" s="53">
        <f t="shared" si="2"/>
        <v>34078</v>
      </c>
      <c r="J14" s="33"/>
      <c r="K14" s="29">
        <v>43899</v>
      </c>
      <c r="L14" s="49" t="s">
        <v>114</v>
      </c>
      <c r="M14" s="47" t="s">
        <v>115</v>
      </c>
      <c r="N14" s="33"/>
      <c r="O14" s="21"/>
      <c r="P14" s="12"/>
      <c r="Q14" s="12">
        <v>2328078</v>
      </c>
      <c r="R14" s="12"/>
      <c r="S14" s="12"/>
      <c r="T14" s="12"/>
      <c r="U14" s="12"/>
      <c r="V14" s="12"/>
      <c r="W14" s="12"/>
      <c r="X14" s="12"/>
      <c r="Y14" s="12"/>
      <c r="Z14" s="12"/>
      <c r="AA14" s="12"/>
    </row>
    <row r="15" spans="1:27" ht="82.5">
      <c r="A15" s="50">
        <v>11</v>
      </c>
      <c r="B15" s="49" t="s">
        <v>116</v>
      </c>
      <c r="C15" s="50" t="s">
        <v>117</v>
      </c>
      <c r="D15" s="3" t="s">
        <v>118</v>
      </c>
      <c r="E15" s="49" t="s">
        <v>119</v>
      </c>
      <c r="F15" s="52">
        <v>16560</v>
      </c>
      <c r="G15" s="52">
        <f t="shared" si="0"/>
        <v>0</v>
      </c>
      <c r="H15" s="52">
        <f t="shared" si="1"/>
        <v>7920</v>
      </c>
      <c r="I15" s="53">
        <f t="shared" si="2"/>
        <v>8640</v>
      </c>
      <c r="J15" s="33">
        <v>10901</v>
      </c>
      <c r="K15" s="29"/>
      <c r="L15" s="49" t="s">
        <v>120</v>
      </c>
      <c r="M15" s="47" t="s">
        <v>88</v>
      </c>
      <c r="N15" s="33"/>
      <c r="O15" s="21"/>
      <c r="P15" s="12">
        <v>7920</v>
      </c>
      <c r="Q15" s="12"/>
      <c r="R15" s="12"/>
      <c r="S15" s="12"/>
      <c r="T15" s="12"/>
      <c r="U15" s="12"/>
      <c r="V15" s="12"/>
      <c r="W15" s="12"/>
      <c r="X15" s="12"/>
      <c r="Y15" s="12"/>
      <c r="Z15" s="12"/>
      <c r="AA15" s="12"/>
    </row>
    <row r="16" spans="1:27" ht="82.5">
      <c r="A16" s="50">
        <v>12</v>
      </c>
      <c r="B16" s="49" t="s">
        <v>116</v>
      </c>
      <c r="C16" s="50" t="s">
        <v>30</v>
      </c>
      <c r="D16" s="3" t="s">
        <v>121</v>
      </c>
      <c r="E16" s="49" t="s">
        <v>119</v>
      </c>
      <c r="F16" s="52">
        <v>321</v>
      </c>
      <c r="G16" s="52">
        <f t="shared" si="0"/>
        <v>0</v>
      </c>
      <c r="H16" s="52">
        <f t="shared" si="1"/>
        <v>151</v>
      </c>
      <c r="I16" s="53">
        <f t="shared" si="2"/>
        <v>170</v>
      </c>
      <c r="J16" s="33">
        <v>10901</v>
      </c>
      <c r="K16" s="29"/>
      <c r="L16" s="49" t="s">
        <v>122</v>
      </c>
      <c r="M16" s="47" t="s">
        <v>88</v>
      </c>
      <c r="N16" s="33"/>
      <c r="O16" s="21"/>
      <c r="P16" s="12">
        <v>151</v>
      </c>
      <c r="Q16" s="12"/>
      <c r="R16" s="12"/>
      <c r="S16" s="12"/>
      <c r="T16" s="12"/>
      <c r="U16" s="12"/>
      <c r="V16" s="12"/>
      <c r="W16" s="12"/>
      <c r="X16" s="12"/>
      <c r="Y16" s="12"/>
      <c r="Z16" s="12"/>
      <c r="AA16" s="12"/>
    </row>
    <row r="17" spans="1:27" ht="99">
      <c r="A17" s="50">
        <v>13</v>
      </c>
      <c r="B17" s="49" t="s">
        <v>123</v>
      </c>
      <c r="C17" s="50" t="s">
        <v>124</v>
      </c>
      <c r="D17" s="3" t="s">
        <v>125</v>
      </c>
      <c r="E17" s="49" t="s">
        <v>126</v>
      </c>
      <c r="F17" s="52">
        <v>25749</v>
      </c>
      <c r="G17" s="52">
        <f t="shared" si="0"/>
        <v>7115</v>
      </c>
      <c r="H17" s="52">
        <f t="shared" si="1"/>
        <v>7115</v>
      </c>
      <c r="I17" s="53">
        <f t="shared" si="2"/>
        <v>18634</v>
      </c>
      <c r="J17" s="33" t="s">
        <v>35</v>
      </c>
      <c r="K17" s="29"/>
      <c r="L17" s="49" t="s">
        <v>127</v>
      </c>
      <c r="M17" s="47" t="s">
        <v>128</v>
      </c>
      <c r="N17" s="33"/>
      <c r="O17" s="21"/>
      <c r="P17" s="12"/>
      <c r="Q17" s="12">
        <v>7115</v>
      </c>
      <c r="R17" s="12"/>
      <c r="S17" s="12"/>
      <c r="T17" s="12"/>
      <c r="U17" s="12"/>
      <c r="V17" s="12"/>
      <c r="W17" s="12"/>
      <c r="X17" s="12"/>
      <c r="Y17" s="12"/>
      <c r="Z17" s="12"/>
      <c r="AA17" s="12"/>
    </row>
    <row r="18" spans="1:27" ht="82.5">
      <c r="A18" s="50">
        <v>14</v>
      </c>
      <c r="B18" s="49" t="s">
        <v>129</v>
      </c>
      <c r="C18" s="50" t="s">
        <v>43</v>
      </c>
      <c r="D18" s="3" t="s">
        <v>130</v>
      </c>
      <c r="E18" s="49" t="s">
        <v>131</v>
      </c>
      <c r="F18" s="52">
        <v>30000</v>
      </c>
      <c r="G18" s="52">
        <f t="shared" si="0"/>
        <v>0</v>
      </c>
      <c r="H18" s="52">
        <f t="shared" si="1"/>
        <v>0</v>
      </c>
      <c r="I18" s="53">
        <f t="shared" si="2"/>
        <v>30000</v>
      </c>
      <c r="J18" s="33" t="s">
        <v>35</v>
      </c>
      <c r="K18" s="29"/>
      <c r="L18" s="49" t="s">
        <v>132</v>
      </c>
      <c r="M18" s="47" t="s">
        <v>128</v>
      </c>
      <c r="N18" s="33"/>
      <c r="O18" s="21"/>
      <c r="P18" s="12"/>
      <c r="Q18" s="12"/>
      <c r="R18" s="12"/>
      <c r="S18" s="12"/>
      <c r="T18" s="12"/>
      <c r="U18" s="12"/>
      <c r="V18" s="12"/>
      <c r="W18" s="12"/>
      <c r="X18" s="12"/>
      <c r="Y18" s="12"/>
      <c r="Z18" s="12"/>
      <c r="AA18" s="12"/>
    </row>
    <row r="19" spans="1:27" ht="115.5">
      <c r="A19" s="50">
        <v>15</v>
      </c>
      <c r="B19" s="49" t="s">
        <v>133</v>
      </c>
      <c r="C19" s="50" t="s">
        <v>43</v>
      </c>
      <c r="D19" s="3" t="s">
        <v>134</v>
      </c>
      <c r="E19" s="49" t="s">
        <v>44</v>
      </c>
      <c r="F19" s="52">
        <v>36828</v>
      </c>
      <c r="G19" s="52">
        <f t="shared" si="0"/>
        <v>9815</v>
      </c>
      <c r="H19" s="52">
        <f t="shared" si="1"/>
        <v>14872</v>
      </c>
      <c r="I19" s="53">
        <f t="shared" si="2"/>
        <v>21956</v>
      </c>
      <c r="J19" s="33" t="s">
        <v>45</v>
      </c>
      <c r="K19" s="29"/>
      <c r="L19" s="49" t="s">
        <v>135</v>
      </c>
      <c r="M19" s="10" t="s">
        <v>81</v>
      </c>
      <c r="N19" s="33"/>
      <c r="O19" s="21"/>
      <c r="P19" s="12">
        <v>5057</v>
      </c>
      <c r="Q19" s="12">
        <v>9815</v>
      </c>
      <c r="R19" s="12"/>
      <c r="S19" s="12"/>
      <c r="T19" s="12"/>
      <c r="U19" s="12"/>
      <c r="V19" s="12"/>
      <c r="W19" s="12"/>
      <c r="X19" s="12"/>
      <c r="Y19" s="12"/>
      <c r="Z19" s="12"/>
      <c r="AA19" s="12"/>
    </row>
    <row r="20" spans="1:27" ht="115.5">
      <c r="A20" s="50">
        <v>16</v>
      </c>
      <c r="B20" s="49" t="s">
        <v>133</v>
      </c>
      <c r="C20" s="50" t="s">
        <v>43</v>
      </c>
      <c r="D20" s="3" t="s">
        <v>136</v>
      </c>
      <c r="E20" s="49" t="s">
        <v>44</v>
      </c>
      <c r="F20" s="52">
        <v>200000</v>
      </c>
      <c r="G20" s="52">
        <f t="shared" si="0"/>
        <v>0</v>
      </c>
      <c r="H20" s="52">
        <f t="shared" si="1"/>
        <v>6115</v>
      </c>
      <c r="I20" s="53">
        <f t="shared" si="2"/>
        <v>193885</v>
      </c>
      <c r="J20" s="33" t="s">
        <v>45</v>
      </c>
      <c r="K20" s="29"/>
      <c r="L20" s="49" t="s">
        <v>137</v>
      </c>
      <c r="M20" s="47" t="s">
        <v>88</v>
      </c>
      <c r="N20" s="33"/>
      <c r="O20" s="21"/>
      <c r="P20" s="12">
        <v>6115</v>
      </c>
      <c r="Q20" s="12"/>
      <c r="R20" s="12"/>
      <c r="S20" s="12"/>
      <c r="T20" s="12"/>
      <c r="U20" s="12"/>
      <c r="V20" s="12"/>
      <c r="W20" s="12"/>
      <c r="X20" s="12"/>
      <c r="Y20" s="12"/>
      <c r="Z20" s="12"/>
      <c r="AA20" s="12"/>
    </row>
    <row r="21" spans="1:27" ht="181.5">
      <c r="A21" s="50">
        <v>17</v>
      </c>
      <c r="B21" s="49" t="s">
        <v>138</v>
      </c>
      <c r="C21" s="50" t="s">
        <v>139</v>
      </c>
      <c r="D21" s="3" t="s">
        <v>140</v>
      </c>
      <c r="E21" s="49" t="s">
        <v>141</v>
      </c>
      <c r="F21" s="52">
        <v>5361</v>
      </c>
      <c r="G21" s="52">
        <f t="shared" si="0"/>
        <v>0</v>
      </c>
      <c r="H21" s="52">
        <f t="shared" si="1"/>
        <v>0</v>
      </c>
      <c r="I21" s="53">
        <f t="shared" si="2"/>
        <v>5361</v>
      </c>
      <c r="J21" s="33" t="s">
        <v>86</v>
      </c>
      <c r="K21" s="29"/>
      <c r="L21" s="49" t="s">
        <v>142</v>
      </c>
      <c r="M21" s="47" t="s">
        <v>88</v>
      </c>
      <c r="N21" s="33"/>
      <c r="O21" s="21"/>
      <c r="P21" s="12"/>
      <c r="Q21" s="12"/>
      <c r="R21" s="12"/>
      <c r="S21" s="12"/>
      <c r="T21" s="12"/>
      <c r="U21" s="12"/>
      <c r="V21" s="12"/>
      <c r="W21" s="12"/>
      <c r="X21" s="12"/>
      <c r="Y21" s="12"/>
      <c r="Z21" s="12"/>
      <c r="AA21" s="12"/>
    </row>
    <row r="22" spans="1:27" ht="115.5">
      <c r="A22" s="50">
        <v>18</v>
      </c>
      <c r="B22" s="49" t="s">
        <v>176</v>
      </c>
      <c r="C22" s="50" t="s">
        <v>169</v>
      </c>
      <c r="D22" s="3" t="s">
        <v>173</v>
      </c>
      <c r="E22" s="49" t="s">
        <v>170</v>
      </c>
      <c r="F22" s="52">
        <v>4000</v>
      </c>
      <c r="G22" s="52">
        <f>Q22</f>
        <v>0</v>
      </c>
      <c r="H22" s="52">
        <f>SUM(P22:Q22)</f>
        <v>0</v>
      </c>
      <c r="I22" s="53">
        <f>F22-H22</f>
        <v>4000</v>
      </c>
      <c r="J22" s="55" t="s">
        <v>172</v>
      </c>
      <c r="K22" s="29"/>
      <c r="L22" s="49"/>
      <c r="M22" s="47" t="s">
        <v>171</v>
      </c>
      <c r="N22" s="33"/>
      <c r="O22" s="21"/>
      <c r="P22" s="12"/>
      <c r="Q22" s="12"/>
      <c r="R22" s="12"/>
      <c r="S22" s="12"/>
      <c r="T22" s="12"/>
      <c r="U22" s="12"/>
      <c r="V22" s="12"/>
      <c r="W22" s="12"/>
      <c r="X22" s="12"/>
      <c r="Y22" s="12"/>
      <c r="Z22" s="12"/>
      <c r="AA22" s="12"/>
    </row>
    <row r="23" spans="1:27" ht="66">
      <c r="A23" s="50">
        <v>19</v>
      </c>
      <c r="B23" s="49" t="s">
        <v>175</v>
      </c>
      <c r="C23" s="50" t="s">
        <v>174</v>
      </c>
      <c r="D23" s="3" t="s">
        <v>177</v>
      </c>
      <c r="E23" s="49" t="s">
        <v>178</v>
      </c>
      <c r="F23" s="52">
        <v>4000</v>
      </c>
      <c r="G23" s="52">
        <f>Q23</f>
        <v>0</v>
      </c>
      <c r="H23" s="52">
        <f>SUM(P23:Q23)</f>
        <v>0</v>
      </c>
      <c r="I23" s="53">
        <f>F23-H23</f>
        <v>4000</v>
      </c>
      <c r="J23" s="55" t="s">
        <v>179</v>
      </c>
      <c r="K23" s="29"/>
      <c r="L23" s="49"/>
      <c r="M23" s="47" t="s">
        <v>180</v>
      </c>
      <c r="N23" s="33"/>
      <c r="O23" s="21"/>
      <c r="P23" s="12"/>
      <c r="Q23" s="12"/>
      <c r="R23" s="12"/>
      <c r="S23" s="12"/>
      <c r="T23" s="12"/>
      <c r="U23" s="12"/>
      <c r="V23" s="12"/>
      <c r="W23" s="12"/>
      <c r="X23" s="12"/>
      <c r="Y23" s="12"/>
      <c r="Z23" s="12"/>
      <c r="AA23" s="12"/>
    </row>
    <row r="24" spans="1:39" ht="49.5">
      <c r="A24" s="50">
        <v>20</v>
      </c>
      <c r="B24" s="49" t="s">
        <v>143</v>
      </c>
      <c r="C24" s="50" t="s">
        <v>144</v>
      </c>
      <c r="D24" s="3" t="s">
        <v>145</v>
      </c>
      <c r="E24" s="49" t="s">
        <v>181</v>
      </c>
      <c r="F24" s="52">
        <f>SUM(AB24:AD24)</f>
        <v>807483</v>
      </c>
      <c r="G24" s="52">
        <f t="shared" si="0"/>
        <v>253106</v>
      </c>
      <c r="H24" s="52">
        <f t="shared" si="1"/>
        <v>797597</v>
      </c>
      <c r="I24" s="53">
        <f t="shared" si="2"/>
        <v>9886</v>
      </c>
      <c r="J24" s="14"/>
      <c r="K24" s="29"/>
      <c r="L24" s="49" t="s">
        <v>147</v>
      </c>
      <c r="M24" s="47" t="s">
        <v>148</v>
      </c>
      <c r="N24" s="10"/>
      <c r="O24" s="21"/>
      <c r="P24" s="12">
        <v>544491</v>
      </c>
      <c r="Q24" s="12">
        <v>253106</v>
      </c>
      <c r="R24" s="12"/>
      <c r="S24" s="12"/>
      <c r="T24" s="12"/>
      <c r="U24" s="12"/>
      <c r="V24" s="12"/>
      <c r="W24" s="12"/>
      <c r="X24" s="12"/>
      <c r="Y24" s="12"/>
      <c r="Z24" s="12"/>
      <c r="AA24" s="12"/>
      <c r="AB24" s="46">
        <v>296328</v>
      </c>
      <c r="AC24" s="46">
        <v>258049</v>
      </c>
      <c r="AD24" s="46">
        <v>253106</v>
      </c>
      <c r="AE24" s="46"/>
      <c r="AF24" s="46"/>
      <c r="AG24" s="46"/>
      <c r="AH24" s="46"/>
      <c r="AI24" s="46"/>
      <c r="AJ24" s="46"/>
      <c r="AK24" s="46"/>
      <c r="AL24" s="46"/>
      <c r="AM24" s="46"/>
    </row>
    <row r="25" spans="1:39" ht="49.5">
      <c r="A25" s="50">
        <v>21</v>
      </c>
      <c r="B25" s="49" t="s">
        <v>149</v>
      </c>
      <c r="C25" s="50" t="s">
        <v>58</v>
      </c>
      <c r="D25" s="3" t="s">
        <v>59</v>
      </c>
      <c r="E25" s="49" t="s">
        <v>150</v>
      </c>
      <c r="F25" s="52">
        <f>SUM(AB25:AC25)</f>
        <v>139200</v>
      </c>
      <c r="G25" s="52">
        <f t="shared" si="0"/>
        <v>0</v>
      </c>
      <c r="H25" s="52">
        <f t="shared" si="1"/>
        <v>0</v>
      </c>
      <c r="I25" s="53">
        <f t="shared" si="2"/>
        <v>139200</v>
      </c>
      <c r="J25" s="14"/>
      <c r="K25" s="29"/>
      <c r="L25" s="49"/>
      <c r="M25" s="47" t="s">
        <v>148</v>
      </c>
      <c r="N25" s="10"/>
      <c r="O25" s="21"/>
      <c r="P25" s="12"/>
      <c r="Q25" s="12"/>
      <c r="R25" s="12"/>
      <c r="S25" s="12"/>
      <c r="T25" s="12"/>
      <c r="U25" s="12"/>
      <c r="V25" s="12"/>
      <c r="W25" s="12"/>
      <c r="X25" s="12"/>
      <c r="Y25" s="12"/>
      <c r="Z25" s="12"/>
      <c r="AA25" s="12"/>
      <c r="AB25" s="46"/>
      <c r="AC25" s="46">
        <v>139200</v>
      </c>
      <c r="AD25" s="46"/>
      <c r="AE25" s="46"/>
      <c r="AF25" s="46"/>
      <c r="AG25" s="46"/>
      <c r="AH25" s="46"/>
      <c r="AI25" s="46"/>
      <c r="AJ25" s="46"/>
      <c r="AK25" s="46"/>
      <c r="AL25" s="46"/>
      <c r="AM25" s="46"/>
    </row>
    <row r="26" spans="1:39" ht="99">
      <c r="A26" s="50">
        <v>22</v>
      </c>
      <c r="B26" s="49" t="s">
        <v>186</v>
      </c>
      <c r="C26" s="50" t="s">
        <v>182</v>
      </c>
      <c r="D26" s="3" t="s">
        <v>183</v>
      </c>
      <c r="E26" s="49" t="s">
        <v>184</v>
      </c>
      <c r="F26" s="52">
        <v>2560</v>
      </c>
      <c r="G26" s="52">
        <f>Q26</f>
        <v>0</v>
      </c>
      <c r="H26" s="52">
        <f>SUM(P26:Q26)</f>
        <v>0</v>
      </c>
      <c r="I26" s="53">
        <f>F26-H26</f>
        <v>2560</v>
      </c>
      <c r="J26" s="14">
        <v>10812</v>
      </c>
      <c r="K26" s="29"/>
      <c r="L26" s="49"/>
      <c r="M26" s="47" t="s">
        <v>185</v>
      </c>
      <c r="N26" s="10"/>
      <c r="O26" s="21"/>
      <c r="P26" s="12"/>
      <c r="Q26" s="12"/>
      <c r="R26" s="12"/>
      <c r="S26" s="12"/>
      <c r="T26" s="12"/>
      <c r="U26" s="12"/>
      <c r="V26" s="12"/>
      <c r="W26" s="12"/>
      <c r="X26" s="12"/>
      <c r="Y26" s="12"/>
      <c r="Z26" s="12"/>
      <c r="AA26" s="12"/>
      <c r="AB26" s="46"/>
      <c r="AC26" s="46"/>
      <c r="AD26" s="46"/>
      <c r="AE26" s="46"/>
      <c r="AF26" s="46"/>
      <c r="AG26" s="46"/>
      <c r="AH26" s="46"/>
      <c r="AI26" s="46"/>
      <c r="AJ26" s="46"/>
      <c r="AK26" s="46"/>
      <c r="AL26" s="46"/>
      <c r="AM26" s="46"/>
    </row>
    <row r="27" spans="1:27" ht="99">
      <c r="A27" s="50">
        <v>23</v>
      </c>
      <c r="B27" s="1" t="s">
        <v>151</v>
      </c>
      <c r="C27" s="26" t="s">
        <v>152</v>
      </c>
      <c r="D27" s="1" t="s">
        <v>42</v>
      </c>
      <c r="E27" s="1" t="s">
        <v>41</v>
      </c>
      <c r="F27" s="52">
        <v>43387</v>
      </c>
      <c r="G27" s="52">
        <f t="shared" si="0"/>
        <v>0</v>
      </c>
      <c r="H27" s="52">
        <f t="shared" si="1"/>
        <v>2446</v>
      </c>
      <c r="I27" s="53">
        <f t="shared" si="2"/>
        <v>40941</v>
      </c>
      <c r="J27" s="33" t="s">
        <v>153</v>
      </c>
      <c r="K27" s="29"/>
      <c r="L27" s="49" t="s">
        <v>154</v>
      </c>
      <c r="M27" s="47" t="s">
        <v>155</v>
      </c>
      <c r="N27" s="29"/>
      <c r="O27" s="21"/>
      <c r="P27" s="12">
        <v>2446</v>
      </c>
      <c r="Q27" s="12"/>
      <c r="R27" s="12"/>
      <c r="S27" s="12"/>
      <c r="T27" s="12"/>
      <c r="U27" s="12"/>
      <c r="V27" s="12"/>
      <c r="W27" s="12"/>
      <c r="X27" s="12"/>
      <c r="Y27" s="12"/>
      <c r="Z27" s="12"/>
      <c r="AA27" s="12"/>
    </row>
    <row r="28" spans="1:27" s="41" customFormat="1" ht="49.5">
      <c r="A28" s="50">
        <v>24</v>
      </c>
      <c r="B28" s="51"/>
      <c r="C28" s="24" t="s">
        <v>156</v>
      </c>
      <c r="D28" s="25" t="s">
        <v>157</v>
      </c>
      <c r="E28" s="23" t="s">
        <v>158</v>
      </c>
      <c r="F28" s="54">
        <v>330386</v>
      </c>
      <c r="G28" s="52">
        <f t="shared" si="0"/>
        <v>62059</v>
      </c>
      <c r="H28" s="52">
        <f t="shared" si="1"/>
        <v>190929</v>
      </c>
      <c r="I28" s="53">
        <f t="shared" si="2"/>
        <v>139457</v>
      </c>
      <c r="J28" s="33"/>
      <c r="K28" s="30"/>
      <c r="L28" s="49" t="s">
        <v>159</v>
      </c>
      <c r="M28" s="40" t="s">
        <v>160</v>
      </c>
      <c r="N28" s="26"/>
      <c r="O28" s="27"/>
      <c r="P28" s="28">
        <v>128870</v>
      </c>
      <c r="Q28" s="28">
        <v>62059</v>
      </c>
      <c r="R28" s="28"/>
      <c r="S28" s="28"/>
      <c r="T28" s="28"/>
      <c r="U28" s="28"/>
      <c r="V28" s="28"/>
      <c r="W28" s="28"/>
      <c r="X28" s="28"/>
      <c r="Y28" s="28"/>
      <c r="Z28" s="28"/>
      <c r="AA28" s="28"/>
    </row>
    <row r="29" spans="1:27" s="41" customFormat="1" ht="66">
      <c r="A29" s="50">
        <v>25</v>
      </c>
      <c r="B29" s="51" t="s">
        <v>192</v>
      </c>
      <c r="C29" s="24" t="s">
        <v>187</v>
      </c>
      <c r="D29" s="25" t="s">
        <v>188</v>
      </c>
      <c r="E29" s="23" t="s">
        <v>189</v>
      </c>
      <c r="F29" s="54">
        <v>32720</v>
      </c>
      <c r="G29" s="52">
        <f>Q29</f>
        <v>3500</v>
      </c>
      <c r="H29" s="52">
        <f>SUM(P29:Q29)</f>
        <v>3500</v>
      </c>
      <c r="I29" s="53">
        <f>F29-H29</f>
        <v>29220</v>
      </c>
      <c r="J29" s="33" t="s">
        <v>191</v>
      </c>
      <c r="K29" s="30"/>
      <c r="L29" s="49"/>
      <c r="M29" s="40" t="s">
        <v>190</v>
      </c>
      <c r="N29" s="26"/>
      <c r="O29" s="27"/>
      <c r="P29" s="28"/>
      <c r="Q29" s="28">
        <v>3500</v>
      </c>
      <c r="R29" s="28"/>
      <c r="S29" s="28"/>
      <c r="T29" s="28"/>
      <c r="U29" s="28"/>
      <c r="V29" s="28"/>
      <c r="W29" s="28"/>
      <c r="X29" s="28"/>
      <c r="Y29" s="28"/>
      <c r="Z29" s="28"/>
      <c r="AA29" s="28"/>
    </row>
    <row r="30" spans="1:27" s="38" customFormat="1" ht="24.75" customHeight="1">
      <c r="A30" s="15"/>
      <c r="B30" s="16" t="s">
        <v>1</v>
      </c>
      <c r="C30" s="17"/>
      <c r="D30" s="18"/>
      <c r="E30" s="18"/>
      <c r="F30" s="19">
        <f>SUM(F5:F29)</f>
        <v>4645141</v>
      </c>
      <c r="G30" s="19">
        <f>SUM(G5:G29)</f>
        <v>2783334</v>
      </c>
      <c r="H30" s="19">
        <f>SUM(H5:H29)</f>
        <v>3550292</v>
      </c>
      <c r="I30" s="19">
        <f>SUM(I5:I29)</f>
        <v>1094849</v>
      </c>
      <c r="J30" s="20"/>
      <c r="K30" s="31"/>
      <c r="L30" s="42"/>
      <c r="M30" s="48"/>
      <c r="N30" s="34"/>
      <c r="O30" s="22"/>
      <c r="P30" s="13"/>
      <c r="Q30" s="13"/>
      <c r="R30" s="13"/>
      <c r="S30" s="13"/>
      <c r="T30" s="13"/>
      <c r="U30" s="13"/>
      <c r="V30" s="13"/>
      <c r="W30" s="13"/>
      <c r="X30" s="13"/>
      <c r="Y30" s="13"/>
      <c r="Z30" s="13"/>
      <c r="AA30" s="13"/>
    </row>
    <row r="31" spans="1:10" ht="6" customHeight="1">
      <c r="A31" s="4"/>
      <c r="B31" s="5"/>
      <c r="C31" s="6"/>
      <c r="D31" s="43"/>
      <c r="E31" s="5"/>
      <c r="F31" s="5"/>
      <c r="G31" s="5"/>
      <c r="H31" s="5"/>
      <c r="I31" s="5"/>
      <c r="J31" s="6"/>
    </row>
    <row r="32" spans="1:7" ht="16.5" hidden="1">
      <c r="A32" s="75" t="s">
        <v>161</v>
      </c>
      <c r="B32" s="75"/>
      <c r="C32" s="75"/>
      <c r="D32" s="75"/>
      <c r="E32" s="75"/>
      <c r="F32" s="75"/>
      <c r="G32" s="75"/>
    </row>
    <row r="33" spans="1:7" ht="16.5" hidden="1">
      <c r="A33" s="64" t="s">
        <v>162</v>
      </c>
      <c r="B33" s="64"/>
      <c r="C33" s="64"/>
      <c r="D33" s="64"/>
      <c r="E33" s="64"/>
      <c r="F33" s="64"/>
      <c r="G33" s="64"/>
    </row>
    <row r="34" spans="1:7" ht="16.5" hidden="1">
      <c r="A34" s="65" t="s">
        <v>163</v>
      </c>
      <c r="B34" s="65"/>
      <c r="C34" s="65"/>
      <c r="D34" s="65"/>
      <c r="E34" s="65"/>
      <c r="F34" s="65"/>
      <c r="G34" s="65"/>
    </row>
    <row r="35" spans="1:27" s="7" customFormat="1" ht="16.5" hidden="1">
      <c r="A35" s="65" t="s">
        <v>164</v>
      </c>
      <c r="B35" s="65"/>
      <c r="C35" s="65"/>
      <c r="D35" s="65"/>
      <c r="E35" s="65"/>
      <c r="F35" s="65"/>
      <c r="G35" s="65"/>
      <c r="J35" s="9"/>
      <c r="K35" s="32"/>
      <c r="L35" s="39"/>
      <c r="M35" s="44"/>
      <c r="N35" s="44"/>
      <c r="O35" s="45"/>
      <c r="P35" s="46"/>
      <c r="Q35" s="46"/>
      <c r="R35" s="46"/>
      <c r="S35" s="46"/>
      <c r="T35" s="46"/>
      <c r="U35" s="46"/>
      <c r="V35" s="46"/>
      <c r="W35" s="46"/>
      <c r="X35" s="46"/>
      <c r="Y35" s="46"/>
      <c r="Z35" s="46"/>
      <c r="AA35" s="46"/>
    </row>
    <row r="36" spans="1:27" s="7" customFormat="1" ht="19.5">
      <c r="A36" s="66" t="s">
        <v>165</v>
      </c>
      <c r="B36" s="66"/>
      <c r="C36" s="66"/>
      <c r="D36" s="8"/>
      <c r="E36" s="67" t="s">
        <v>166</v>
      </c>
      <c r="F36" s="67"/>
      <c r="G36" s="67"/>
      <c r="J36" s="9"/>
      <c r="K36" s="32"/>
      <c r="L36" s="39"/>
      <c r="M36" s="44"/>
      <c r="N36" s="44"/>
      <c r="O36" s="45"/>
      <c r="P36" s="46"/>
      <c r="Q36" s="46"/>
      <c r="R36" s="46"/>
      <c r="S36" s="46"/>
      <c r="T36" s="46"/>
      <c r="U36" s="46"/>
      <c r="V36" s="46"/>
      <c r="W36" s="46"/>
      <c r="X36" s="46"/>
      <c r="Y36" s="46"/>
      <c r="Z36" s="46"/>
      <c r="AA36" s="46"/>
    </row>
  </sheetData>
  <sheetProtection/>
  <autoFilter ref="A4:AA30"/>
  <mergeCells count="23">
    <mergeCell ref="A34:G34"/>
    <mergeCell ref="A35:G35"/>
    <mergeCell ref="A36:C36"/>
    <mergeCell ref="E36:G36"/>
    <mergeCell ref="J3:J4"/>
    <mergeCell ref="K3:K4"/>
    <mergeCell ref="F3:F4"/>
    <mergeCell ref="G3:H3"/>
    <mergeCell ref="I3:I4"/>
    <mergeCell ref="P3:AA3"/>
    <mergeCell ref="A32:G32"/>
    <mergeCell ref="A33:G33"/>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M32"/>
  <sheetViews>
    <sheetView zoomScalePageLayoutView="0" workbookViewId="0" topLeftCell="A1">
      <pane xSplit="3" ySplit="4" topLeftCell="D24"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bestFit="1" customWidth="1"/>
    <col min="12" max="12" width="16.625" style="39" customWidth="1"/>
    <col min="13" max="13" width="9.00390625" style="44" customWidth="1"/>
    <col min="14" max="14" width="12.625" style="44" hidden="1" customWidth="1"/>
    <col min="15" max="15" width="9.00390625" style="45" customWidth="1"/>
    <col min="16" max="16" width="12.25390625" style="46" customWidth="1"/>
    <col min="17" max="19" width="9.00390625" style="46" customWidth="1"/>
    <col min="20" max="21" width="10.50390625" style="46" customWidth="1"/>
    <col min="22" max="24" width="9.00390625" style="46" customWidth="1"/>
    <col min="25" max="25" width="10.50390625" style="46"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46</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P5</f>
        <v>0</v>
      </c>
      <c r="H5" s="52">
        <f>SUM(P5)</f>
        <v>0</v>
      </c>
      <c r="I5" s="53">
        <f>F5-H5</f>
        <v>20520</v>
      </c>
      <c r="J5" s="14" t="s">
        <v>34</v>
      </c>
      <c r="K5" s="29"/>
      <c r="L5" s="49" t="s">
        <v>64</v>
      </c>
      <c r="M5" s="47" t="s">
        <v>65</v>
      </c>
      <c r="N5" s="33"/>
      <c r="O5" s="21"/>
      <c r="P5" s="12"/>
      <c r="Q5" s="12"/>
      <c r="R5" s="12"/>
      <c r="S5" s="12"/>
      <c r="T5" s="12"/>
      <c r="U5" s="12"/>
      <c r="V5" s="12"/>
      <c r="W5" s="12"/>
      <c r="X5" s="12"/>
      <c r="Y5" s="12"/>
      <c r="Z5" s="12"/>
      <c r="AA5" s="12"/>
    </row>
    <row r="6" spans="1:27" ht="99">
      <c r="A6" s="50">
        <v>2</v>
      </c>
      <c r="B6" s="49" t="s">
        <v>66</v>
      </c>
      <c r="C6" s="50" t="s">
        <v>38</v>
      </c>
      <c r="D6" s="3" t="s">
        <v>67</v>
      </c>
      <c r="E6" s="49" t="s">
        <v>39</v>
      </c>
      <c r="F6" s="52">
        <v>50000</v>
      </c>
      <c r="G6" s="52">
        <f aca="true" t="shared" si="0" ref="G6:G25">P6</f>
        <v>0</v>
      </c>
      <c r="H6" s="52">
        <f aca="true" t="shared" si="1" ref="H6:H25">SUM(P6)</f>
        <v>0</v>
      </c>
      <c r="I6" s="53">
        <f aca="true" t="shared" si="2" ref="I6:I25">F6-H6</f>
        <v>50000</v>
      </c>
      <c r="J6" s="33" t="s">
        <v>40</v>
      </c>
      <c r="K6" s="29"/>
      <c r="L6" s="49" t="s">
        <v>68</v>
      </c>
      <c r="M6" s="47" t="s">
        <v>69</v>
      </c>
      <c r="N6" s="33"/>
      <c r="O6" s="21"/>
      <c r="P6" s="12"/>
      <c r="Q6" s="12"/>
      <c r="R6" s="12"/>
      <c r="S6" s="12"/>
      <c r="T6" s="12"/>
      <c r="U6" s="12"/>
      <c r="V6" s="12"/>
      <c r="W6" s="12"/>
      <c r="X6" s="12"/>
      <c r="Y6" s="12"/>
      <c r="Z6" s="12"/>
      <c r="AA6" s="12"/>
    </row>
    <row r="7" spans="1:27" ht="66">
      <c r="A7" s="50">
        <v>3</v>
      </c>
      <c r="B7" s="49" t="s">
        <v>70</v>
      </c>
      <c r="C7" s="50" t="s">
        <v>71</v>
      </c>
      <c r="D7" s="3" t="s">
        <v>72</v>
      </c>
      <c r="E7" s="49" t="s">
        <v>73</v>
      </c>
      <c r="F7" s="52">
        <v>12299</v>
      </c>
      <c r="G7" s="52">
        <f t="shared" si="0"/>
        <v>5600</v>
      </c>
      <c r="H7" s="52">
        <f t="shared" si="1"/>
        <v>5600</v>
      </c>
      <c r="I7" s="53">
        <f t="shared" si="2"/>
        <v>6699</v>
      </c>
      <c r="J7" s="33" t="s">
        <v>74</v>
      </c>
      <c r="K7" s="29"/>
      <c r="L7" s="49" t="s">
        <v>75</v>
      </c>
      <c r="M7" s="47" t="s">
        <v>69</v>
      </c>
      <c r="N7" s="33"/>
      <c r="O7" s="21"/>
      <c r="P7" s="12">
        <v>5600</v>
      </c>
      <c r="Q7" s="12"/>
      <c r="R7" s="12"/>
      <c r="S7" s="12"/>
      <c r="T7" s="12"/>
      <c r="U7" s="12"/>
      <c r="V7" s="12"/>
      <c r="W7" s="12"/>
      <c r="X7" s="12"/>
      <c r="Y7" s="12"/>
      <c r="Z7" s="12"/>
      <c r="AA7" s="12"/>
    </row>
    <row r="8" spans="1:27" ht="99">
      <c r="A8" s="50">
        <v>4</v>
      </c>
      <c r="B8" s="49" t="s">
        <v>76</v>
      </c>
      <c r="C8" s="50" t="s">
        <v>77</v>
      </c>
      <c r="D8" s="3" t="s">
        <v>78</v>
      </c>
      <c r="E8" s="49" t="s">
        <v>79</v>
      </c>
      <c r="F8" s="52">
        <v>2800</v>
      </c>
      <c r="G8" s="52">
        <f t="shared" si="0"/>
        <v>2800</v>
      </c>
      <c r="H8" s="52">
        <f t="shared" si="1"/>
        <v>2800</v>
      </c>
      <c r="I8" s="53">
        <f t="shared" si="2"/>
        <v>0</v>
      </c>
      <c r="J8" s="33">
        <v>10812</v>
      </c>
      <c r="K8" s="29"/>
      <c r="L8" s="49" t="s">
        <v>80</v>
      </c>
      <c r="M8" s="47" t="s">
        <v>81</v>
      </c>
      <c r="N8" s="33"/>
      <c r="O8" s="21"/>
      <c r="P8" s="12">
        <v>2800</v>
      </c>
      <c r="Q8" s="12"/>
      <c r="R8" s="12"/>
      <c r="S8" s="12"/>
      <c r="T8" s="12"/>
      <c r="U8" s="12"/>
      <c r="V8" s="12"/>
      <c r="W8" s="12"/>
      <c r="X8" s="12"/>
      <c r="Y8" s="12"/>
      <c r="Z8" s="12"/>
      <c r="AA8" s="12"/>
    </row>
    <row r="9" spans="1:27" ht="49.5">
      <c r="A9" s="50">
        <v>5</v>
      </c>
      <c r="B9" s="49" t="s">
        <v>82</v>
      </c>
      <c r="C9" s="50" t="s">
        <v>83</v>
      </c>
      <c r="D9" s="3" t="s">
        <v>84</v>
      </c>
      <c r="E9" s="49" t="s">
        <v>85</v>
      </c>
      <c r="F9" s="52">
        <v>40000</v>
      </c>
      <c r="G9" s="52">
        <f t="shared" si="0"/>
        <v>0</v>
      </c>
      <c r="H9" s="52">
        <f t="shared" si="1"/>
        <v>0</v>
      </c>
      <c r="I9" s="53">
        <f t="shared" si="2"/>
        <v>40000</v>
      </c>
      <c r="J9" s="33" t="s">
        <v>86</v>
      </c>
      <c r="K9" s="29"/>
      <c r="L9" s="49" t="s">
        <v>87</v>
      </c>
      <c r="M9" s="47" t="s">
        <v>88</v>
      </c>
      <c r="N9" s="33"/>
      <c r="O9" s="21"/>
      <c r="P9" s="12"/>
      <c r="Q9" s="12"/>
      <c r="R9" s="12"/>
      <c r="S9" s="12"/>
      <c r="T9" s="12"/>
      <c r="U9" s="12"/>
      <c r="V9" s="12"/>
      <c r="W9" s="12"/>
      <c r="X9" s="12"/>
      <c r="Y9" s="12"/>
      <c r="Z9" s="12"/>
      <c r="AA9" s="12"/>
    </row>
    <row r="10" spans="1:27" ht="132">
      <c r="A10" s="50">
        <v>6</v>
      </c>
      <c r="B10" s="49" t="s">
        <v>89</v>
      </c>
      <c r="C10" s="50" t="s">
        <v>36</v>
      </c>
      <c r="D10" s="3" t="s">
        <v>90</v>
      </c>
      <c r="E10" s="49" t="s">
        <v>91</v>
      </c>
      <c r="F10" s="52">
        <v>10000</v>
      </c>
      <c r="G10" s="52">
        <f t="shared" si="0"/>
        <v>0</v>
      </c>
      <c r="H10" s="52">
        <f t="shared" si="1"/>
        <v>0</v>
      </c>
      <c r="I10" s="53">
        <f t="shared" si="2"/>
        <v>10000</v>
      </c>
      <c r="J10" s="33" t="s">
        <v>92</v>
      </c>
      <c r="K10" s="29"/>
      <c r="L10" s="49" t="s">
        <v>93</v>
      </c>
      <c r="M10" s="47" t="s">
        <v>88</v>
      </c>
      <c r="N10" s="33"/>
      <c r="O10" s="21"/>
      <c r="P10" s="12"/>
      <c r="Q10" s="12"/>
      <c r="R10" s="12"/>
      <c r="S10" s="12"/>
      <c r="T10" s="12"/>
      <c r="U10" s="12"/>
      <c r="V10" s="12"/>
      <c r="W10" s="12"/>
      <c r="X10" s="12"/>
      <c r="Y10" s="12"/>
      <c r="Z10" s="12"/>
      <c r="AA10" s="12"/>
    </row>
    <row r="11" spans="1:27" ht="82.5">
      <c r="A11" s="50">
        <v>7</v>
      </c>
      <c r="B11" s="49" t="s">
        <v>94</v>
      </c>
      <c r="C11" s="50" t="s">
        <v>32</v>
      </c>
      <c r="D11" s="3" t="s">
        <v>95</v>
      </c>
      <c r="E11" s="49" t="s">
        <v>96</v>
      </c>
      <c r="F11" s="52">
        <v>281227</v>
      </c>
      <c r="G11" s="52">
        <f t="shared" si="0"/>
        <v>17325</v>
      </c>
      <c r="H11" s="52">
        <f t="shared" si="1"/>
        <v>17325</v>
      </c>
      <c r="I11" s="53">
        <f t="shared" si="2"/>
        <v>263902</v>
      </c>
      <c r="J11" s="33" t="s">
        <v>92</v>
      </c>
      <c r="K11" s="29"/>
      <c r="L11" s="49" t="s">
        <v>97</v>
      </c>
      <c r="M11" s="47" t="s">
        <v>88</v>
      </c>
      <c r="N11" s="33"/>
      <c r="O11" s="21"/>
      <c r="P11" s="12">
        <v>17325</v>
      </c>
      <c r="Q11" s="12"/>
      <c r="R11" s="12"/>
      <c r="S11" s="12"/>
      <c r="T11" s="12"/>
      <c r="U11" s="12"/>
      <c r="V11" s="12"/>
      <c r="W11" s="12"/>
      <c r="X11" s="12"/>
      <c r="Y11" s="12"/>
      <c r="Z11" s="12"/>
      <c r="AA11" s="12"/>
    </row>
    <row r="12" spans="1:27" ht="82.5">
      <c r="A12" s="50">
        <v>8</v>
      </c>
      <c r="B12" s="49" t="s">
        <v>98</v>
      </c>
      <c r="C12" s="50" t="s">
        <v>99</v>
      </c>
      <c r="D12" s="3" t="s">
        <v>100</v>
      </c>
      <c r="E12" s="49" t="s">
        <v>101</v>
      </c>
      <c r="F12" s="52">
        <v>86645</v>
      </c>
      <c r="G12" s="52">
        <f t="shared" si="0"/>
        <v>45266</v>
      </c>
      <c r="H12" s="52">
        <f t="shared" si="1"/>
        <v>45266</v>
      </c>
      <c r="I12" s="53">
        <f t="shared" si="2"/>
        <v>41379</v>
      </c>
      <c r="J12" s="33" t="s">
        <v>102</v>
      </c>
      <c r="K12" s="29"/>
      <c r="L12" s="49" t="s">
        <v>103</v>
      </c>
      <c r="M12" s="47" t="s">
        <v>88</v>
      </c>
      <c r="N12" s="33"/>
      <c r="O12" s="21"/>
      <c r="P12" s="12">
        <v>45266</v>
      </c>
      <c r="Q12" s="12"/>
      <c r="R12" s="12"/>
      <c r="S12" s="12"/>
      <c r="T12" s="12"/>
      <c r="U12" s="12"/>
      <c r="V12" s="12"/>
      <c r="W12" s="12"/>
      <c r="X12" s="12"/>
      <c r="Y12" s="12"/>
      <c r="Z12" s="12"/>
      <c r="AA12" s="12"/>
    </row>
    <row r="13" spans="1:27" ht="66">
      <c r="A13" s="50">
        <v>9</v>
      </c>
      <c r="B13" s="49" t="s">
        <v>104</v>
      </c>
      <c r="C13" s="50" t="s">
        <v>105</v>
      </c>
      <c r="D13" s="3" t="s">
        <v>106</v>
      </c>
      <c r="E13" s="49" t="s">
        <v>107</v>
      </c>
      <c r="F13" s="52">
        <v>100939</v>
      </c>
      <c r="G13" s="52">
        <f t="shared" si="0"/>
        <v>917</v>
      </c>
      <c r="H13" s="52">
        <f t="shared" si="1"/>
        <v>917</v>
      </c>
      <c r="I13" s="53">
        <f t="shared" si="2"/>
        <v>100022</v>
      </c>
      <c r="J13" s="33" t="s">
        <v>108</v>
      </c>
      <c r="K13" s="29"/>
      <c r="L13" s="49" t="s">
        <v>109</v>
      </c>
      <c r="M13" s="47" t="s">
        <v>110</v>
      </c>
      <c r="N13" s="33"/>
      <c r="O13" s="21"/>
      <c r="P13" s="12">
        <v>917</v>
      </c>
      <c r="Q13" s="12"/>
      <c r="R13" s="12"/>
      <c r="S13" s="12"/>
      <c r="T13" s="12"/>
      <c r="U13" s="12"/>
      <c r="V13" s="12"/>
      <c r="W13" s="12"/>
      <c r="X13" s="12"/>
      <c r="Y13" s="12"/>
      <c r="Z13" s="12"/>
      <c r="AA13" s="12"/>
    </row>
    <row r="14" spans="1:27" ht="214.5">
      <c r="A14" s="50">
        <v>10</v>
      </c>
      <c r="B14" s="49" t="s">
        <v>111</v>
      </c>
      <c r="C14" s="50" t="s">
        <v>112</v>
      </c>
      <c r="D14" s="3" t="s">
        <v>113</v>
      </c>
      <c r="E14" s="49" t="s">
        <v>37</v>
      </c>
      <c r="F14" s="52">
        <v>2362156</v>
      </c>
      <c r="G14" s="52">
        <f t="shared" si="0"/>
        <v>0</v>
      </c>
      <c r="H14" s="52">
        <f t="shared" si="1"/>
        <v>0</v>
      </c>
      <c r="I14" s="53">
        <f t="shared" si="2"/>
        <v>2362156</v>
      </c>
      <c r="J14" s="33"/>
      <c r="K14" s="29"/>
      <c r="L14" s="49" t="s">
        <v>114</v>
      </c>
      <c r="M14" s="47" t="s">
        <v>115</v>
      </c>
      <c r="N14" s="33"/>
      <c r="O14" s="21"/>
      <c r="P14" s="12"/>
      <c r="Q14" s="12"/>
      <c r="R14" s="12"/>
      <c r="S14" s="12"/>
      <c r="T14" s="12"/>
      <c r="U14" s="12"/>
      <c r="V14" s="12"/>
      <c r="W14" s="12"/>
      <c r="X14" s="12"/>
      <c r="Y14" s="12"/>
      <c r="Z14" s="12"/>
      <c r="AA14" s="12"/>
    </row>
    <row r="15" spans="1:27" ht="82.5">
      <c r="A15" s="50">
        <v>11</v>
      </c>
      <c r="B15" s="49" t="s">
        <v>116</v>
      </c>
      <c r="C15" s="50" t="s">
        <v>117</v>
      </c>
      <c r="D15" s="3" t="s">
        <v>118</v>
      </c>
      <c r="E15" s="49" t="s">
        <v>119</v>
      </c>
      <c r="F15" s="52">
        <v>16560</v>
      </c>
      <c r="G15" s="52">
        <f t="shared" si="0"/>
        <v>7920</v>
      </c>
      <c r="H15" s="52">
        <f t="shared" si="1"/>
        <v>7920</v>
      </c>
      <c r="I15" s="53">
        <f t="shared" si="2"/>
        <v>8640</v>
      </c>
      <c r="J15" s="33">
        <v>10901</v>
      </c>
      <c r="K15" s="29"/>
      <c r="L15" s="49" t="s">
        <v>120</v>
      </c>
      <c r="M15" s="47" t="s">
        <v>88</v>
      </c>
      <c r="N15" s="33"/>
      <c r="O15" s="21"/>
      <c r="P15" s="12">
        <v>7920</v>
      </c>
      <c r="Q15" s="12"/>
      <c r="R15" s="12"/>
      <c r="S15" s="12"/>
      <c r="T15" s="12"/>
      <c r="U15" s="12"/>
      <c r="V15" s="12"/>
      <c r="W15" s="12"/>
      <c r="X15" s="12"/>
      <c r="Y15" s="12"/>
      <c r="Z15" s="12"/>
      <c r="AA15" s="12"/>
    </row>
    <row r="16" spans="1:27" ht="82.5">
      <c r="A16" s="50">
        <v>12</v>
      </c>
      <c r="B16" s="49" t="s">
        <v>116</v>
      </c>
      <c r="C16" s="50" t="s">
        <v>30</v>
      </c>
      <c r="D16" s="3" t="s">
        <v>121</v>
      </c>
      <c r="E16" s="49" t="s">
        <v>119</v>
      </c>
      <c r="F16" s="52">
        <v>321</v>
      </c>
      <c r="G16" s="52">
        <f t="shared" si="0"/>
        <v>151</v>
      </c>
      <c r="H16" s="52">
        <f t="shared" si="1"/>
        <v>151</v>
      </c>
      <c r="I16" s="53">
        <f t="shared" si="2"/>
        <v>170</v>
      </c>
      <c r="J16" s="33">
        <v>10901</v>
      </c>
      <c r="K16" s="29"/>
      <c r="L16" s="49" t="s">
        <v>122</v>
      </c>
      <c r="M16" s="47" t="s">
        <v>88</v>
      </c>
      <c r="N16" s="33"/>
      <c r="O16" s="21"/>
      <c r="P16" s="12">
        <v>151</v>
      </c>
      <c r="Q16" s="12"/>
      <c r="R16" s="12"/>
      <c r="S16" s="12"/>
      <c r="T16" s="12"/>
      <c r="U16" s="12"/>
      <c r="V16" s="12"/>
      <c r="W16" s="12"/>
      <c r="X16" s="12"/>
      <c r="Y16" s="12"/>
      <c r="Z16" s="12"/>
      <c r="AA16" s="12"/>
    </row>
    <row r="17" spans="1:27" ht="99">
      <c r="A17" s="50">
        <v>13</v>
      </c>
      <c r="B17" s="49" t="s">
        <v>123</v>
      </c>
      <c r="C17" s="50" t="s">
        <v>124</v>
      </c>
      <c r="D17" s="3" t="s">
        <v>125</v>
      </c>
      <c r="E17" s="49" t="s">
        <v>126</v>
      </c>
      <c r="F17" s="52">
        <v>25749</v>
      </c>
      <c r="G17" s="52">
        <f t="shared" si="0"/>
        <v>0</v>
      </c>
      <c r="H17" s="52">
        <f t="shared" si="1"/>
        <v>0</v>
      </c>
      <c r="I17" s="53">
        <f t="shared" si="2"/>
        <v>25749</v>
      </c>
      <c r="J17" s="33" t="s">
        <v>35</v>
      </c>
      <c r="K17" s="29"/>
      <c r="L17" s="49" t="s">
        <v>127</v>
      </c>
      <c r="M17" s="47" t="s">
        <v>128</v>
      </c>
      <c r="N17" s="33"/>
      <c r="O17" s="21"/>
      <c r="P17" s="12"/>
      <c r="Q17" s="12"/>
      <c r="R17" s="12"/>
      <c r="S17" s="12"/>
      <c r="T17" s="12"/>
      <c r="U17" s="12"/>
      <c r="V17" s="12"/>
      <c r="W17" s="12"/>
      <c r="X17" s="12"/>
      <c r="Y17" s="12"/>
      <c r="Z17" s="12"/>
      <c r="AA17" s="12"/>
    </row>
    <row r="18" spans="1:27" ht="82.5">
      <c r="A18" s="50">
        <v>14</v>
      </c>
      <c r="B18" s="49" t="s">
        <v>129</v>
      </c>
      <c r="C18" s="50" t="s">
        <v>43</v>
      </c>
      <c r="D18" s="3" t="s">
        <v>130</v>
      </c>
      <c r="E18" s="49" t="s">
        <v>131</v>
      </c>
      <c r="F18" s="52">
        <v>30000</v>
      </c>
      <c r="G18" s="52">
        <f t="shared" si="0"/>
        <v>0</v>
      </c>
      <c r="H18" s="52">
        <f t="shared" si="1"/>
        <v>0</v>
      </c>
      <c r="I18" s="53">
        <f t="shared" si="2"/>
        <v>30000</v>
      </c>
      <c r="J18" s="33" t="s">
        <v>35</v>
      </c>
      <c r="K18" s="29"/>
      <c r="L18" s="49" t="s">
        <v>132</v>
      </c>
      <c r="M18" s="47" t="s">
        <v>128</v>
      </c>
      <c r="N18" s="33"/>
      <c r="O18" s="21"/>
      <c r="P18" s="12"/>
      <c r="Q18" s="12"/>
      <c r="R18" s="12"/>
      <c r="S18" s="12"/>
      <c r="T18" s="12"/>
      <c r="U18" s="12"/>
      <c r="V18" s="12"/>
      <c r="W18" s="12"/>
      <c r="X18" s="12"/>
      <c r="Y18" s="12"/>
      <c r="Z18" s="12"/>
      <c r="AA18" s="12"/>
    </row>
    <row r="19" spans="1:27" ht="115.5">
      <c r="A19" s="50">
        <v>15</v>
      </c>
      <c r="B19" s="49" t="s">
        <v>133</v>
      </c>
      <c r="C19" s="50" t="s">
        <v>43</v>
      </c>
      <c r="D19" s="3" t="s">
        <v>134</v>
      </c>
      <c r="E19" s="49" t="s">
        <v>44</v>
      </c>
      <c r="F19" s="52">
        <v>36828</v>
      </c>
      <c r="G19" s="52">
        <f t="shared" si="0"/>
        <v>5057</v>
      </c>
      <c r="H19" s="52">
        <f t="shared" si="1"/>
        <v>5057</v>
      </c>
      <c r="I19" s="53">
        <f t="shared" si="2"/>
        <v>31771</v>
      </c>
      <c r="J19" s="33" t="s">
        <v>45</v>
      </c>
      <c r="K19" s="29"/>
      <c r="L19" s="49" t="s">
        <v>135</v>
      </c>
      <c r="M19" s="10" t="s">
        <v>110</v>
      </c>
      <c r="N19" s="33"/>
      <c r="O19" s="21"/>
      <c r="P19" s="12">
        <v>5057</v>
      </c>
      <c r="Q19" s="12"/>
      <c r="R19" s="12"/>
      <c r="S19" s="12"/>
      <c r="T19" s="12"/>
      <c r="U19" s="12"/>
      <c r="V19" s="12"/>
      <c r="W19" s="12"/>
      <c r="X19" s="12"/>
      <c r="Y19" s="12"/>
      <c r="Z19" s="12"/>
      <c r="AA19" s="12"/>
    </row>
    <row r="20" spans="1:27" ht="115.5">
      <c r="A20" s="50">
        <v>16</v>
      </c>
      <c r="B20" s="49" t="s">
        <v>133</v>
      </c>
      <c r="C20" s="50" t="s">
        <v>43</v>
      </c>
      <c r="D20" s="3" t="s">
        <v>136</v>
      </c>
      <c r="E20" s="49" t="s">
        <v>44</v>
      </c>
      <c r="F20" s="52">
        <v>200000</v>
      </c>
      <c r="G20" s="52">
        <f t="shared" si="0"/>
        <v>6115</v>
      </c>
      <c r="H20" s="52">
        <f t="shared" si="1"/>
        <v>6115</v>
      </c>
      <c r="I20" s="53">
        <f t="shared" si="2"/>
        <v>193885</v>
      </c>
      <c r="J20" s="33" t="s">
        <v>45</v>
      </c>
      <c r="K20" s="29"/>
      <c r="L20" s="49" t="s">
        <v>137</v>
      </c>
      <c r="M20" s="47" t="s">
        <v>88</v>
      </c>
      <c r="N20" s="33"/>
      <c r="O20" s="21"/>
      <c r="P20" s="12">
        <v>6115</v>
      </c>
      <c r="Q20" s="12"/>
      <c r="R20" s="12"/>
      <c r="S20" s="12"/>
      <c r="T20" s="12"/>
      <c r="U20" s="12"/>
      <c r="V20" s="12"/>
      <c r="W20" s="12"/>
      <c r="X20" s="12"/>
      <c r="Y20" s="12"/>
      <c r="Z20" s="12"/>
      <c r="AA20" s="12"/>
    </row>
    <row r="21" spans="1:27" ht="181.5">
      <c r="A21" s="50">
        <v>17</v>
      </c>
      <c r="B21" s="49" t="s">
        <v>138</v>
      </c>
      <c r="C21" s="50" t="s">
        <v>139</v>
      </c>
      <c r="D21" s="3" t="s">
        <v>140</v>
      </c>
      <c r="E21" s="49" t="s">
        <v>141</v>
      </c>
      <c r="F21" s="52">
        <v>5361</v>
      </c>
      <c r="G21" s="52">
        <f t="shared" si="0"/>
        <v>0</v>
      </c>
      <c r="H21" s="52">
        <f t="shared" si="1"/>
        <v>0</v>
      </c>
      <c r="I21" s="53">
        <f t="shared" si="2"/>
        <v>5361</v>
      </c>
      <c r="J21" s="33" t="s">
        <v>92</v>
      </c>
      <c r="K21" s="29"/>
      <c r="L21" s="49" t="s">
        <v>142</v>
      </c>
      <c r="M21" s="47" t="s">
        <v>88</v>
      </c>
      <c r="N21" s="33"/>
      <c r="O21" s="21"/>
      <c r="P21" s="12"/>
      <c r="Q21" s="12"/>
      <c r="R21" s="12"/>
      <c r="S21" s="12"/>
      <c r="T21" s="12"/>
      <c r="U21" s="12"/>
      <c r="V21" s="12"/>
      <c r="W21" s="12"/>
      <c r="X21" s="12"/>
      <c r="Y21" s="12"/>
      <c r="Z21" s="12"/>
      <c r="AA21" s="12"/>
    </row>
    <row r="22" spans="1:39" ht="49.5">
      <c r="A22" s="50">
        <v>18</v>
      </c>
      <c r="B22" s="49" t="s">
        <v>143</v>
      </c>
      <c r="C22" s="50" t="s">
        <v>144</v>
      </c>
      <c r="D22" s="3" t="s">
        <v>145</v>
      </c>
      <c r="E22" s="49" t="s">
        <v>146</v>
      </c>
      <c r="F22" s="52">
        <f>SUM(AB22:AC22)</f>
        <v>554377</v>
      </c>
      <c r="G22" s="52">
        <f t="shared" si="0"/>
        <v>544491</v>
      </c>
      <c r="H22" s="52">
        <f t="shared" si="1"/>
        <v>544491</v>
      </c>
      <c r="I22" s="53">
        <f t="shared" si="2"/>
        <v>9886</v>
      </c>
      <c r="J22" s="14"/>
      <c r="K22" s="29"/>
      <c r="L22" s="49" t="s">
        <v>147</v>
      </c>
      <c r="M22" s="47" t="s">
        <v>148</v>
      </c>
      <c r="N22" s="10"/>
      <c r="O22" s="21"/>
      <c r="P22" s="12">
        <v>544491</v>
      </c>
      <c r="Q22" s="12"/>
      <c r="R22" s="12"/>
      <c r="S22" s="12"/>
      <c r="T22" s="12"/>
      <c r="U22" s="12"/>
      <c r="V22" s="12"/>
      <c r="W22" s="12"/>
      <c r="X22" s="12"/>
      <c r="Y22" s="12"/>
      <c r="Z22" s="12"/>
      <c r="AA22" s="12"/>
      <c r="AB22" s="46">
        <v>296328</v>
      </c>
      <c r="AC22" s="46">
        <v>258049</v>
      </c>
      <c r="AD22" s="46"/>
      <c r="AE22" s="46"/>
      <c r="AF22" s="46"/>
      <c r="AG22" s="46"/>
      <c r="AH22" s="46"/>
      <c r="AI22" s="46"/>
      <c r="AJ22" s="46"/>
      <c r="AK22" s="46"/>
      <c r="AL22" s="46"/>
      <c r="AM22" s="46"/>
    </row>
    <row r="23" spans="1:39" ht="49.5">
      <c r="A23" s="50">
        <v>19</v>
      </c>
      <c r="B23" s="49" t="s">
        <v>149</v>
      </c>
      <c r="C23" s="50" t="s">
        <v>58</v>
      </c>
      <c r="D23" s="3" t="s">
        <v>59</v>
      </c>
      <c r="E23" s="49" t="s">
        <v>150</v>
      </c>
      <c r="F23" s="52">
        <f>SUM(AB23:AC23)</f>
        <v>139200</v>
      </c>
      <c r="G23" s="52">
        <f>P23</f>
        <v>0</v>
      </c>
      <c r="H23" s="52">
        <f>SUM(P23)</f>
        <v>0</v>
      </c>
      <c r="I23" s="53">
        <f>F23-H23</f>
        <v>139200</v>
      </c>
      <c r="J23" s="14"/>
      <c r="K23" s="29"/>
      <c r="L23" s="49"/>
      <c r="M23" s="47" t="s">
        <v>148</v>
      </c>
      <c r="N23" s="10"/>
      <c r="O23" s="21"/>
      <c r="P23" s="12"/>
      <c r="Q23" s="12"/>
      <c r="R23" s="12"/>
      <c r="S23" s="12"/>
      <c r="T23" s="12"/>
      <c r="U23" s="12"/>
      <c r="V23" s="12"/>
      <c r="W23" s="12"/>
      <c r="X23" s="12"/>
      <c r="Y23" s="12"/>
      <c r="Z23" s="12"/>
      <c r="AA23" s="12"/>
      <c r="AB23" s="46"/>
      <c r="AC23" s="46">
        <v>139200</v>
      </c>
      <c r="AD23" s="46"/>
      <c r="AE23" s="46"/>
      <c r="AF23" s="46"/>
      <c r="AG23" s="46"/>
      <c r="AH23" s="46"/>
      <c r="AI23" s="46"/>
      <c r="AJ23" s="46"/>
      <c r="AK23" s="46"/>
      <c r="AL23" s="46"/>
      <c r="AM23" s="46"/>
    </row>
    <row r="24" spans="1:27" ht="99">
      <c r="A24" s="50">
        <v>20</v>
      </c>
      <c r="B24" s="1" t="s">
        <v>151</v>
      </c>
      <c r="C24" s="26" t="s">
        <v>152</v>
      </c>
      <c r="D24" s="1" t="s">
        <v>42</v>
      </c>
      <c r="E24" s="1" t="s">
        <v>41</v>
      </c>
      <c r="F24" s="52">
        <v>43387</v>
      </c>
      <c r="G24" s="52">
        <f t="shared" si="0"/>
        <v>2446</v>
      </c>
      <c r="H24" s="52">
        <f t="shared" si="1"/>
        <v>2446</v>
      </c>
      <c r="I24" s="53">
        <f t="shared" si="2"/>
        <v>40941</v>
      </c>
      <c r="J24" s="33" t="s">
        <v>153</v>
      </c>
      <c r="K24" s="29"/>
      <c r="L24" s="49" t="s">
        <v>154</v>
      </c>
      <c r="M24" s="47" t="s">
        <v>155</v>
      </c>
      <c r="N24" s="29"/>
      <c r="O24" s="21"/>
      <c r="P24" s="12">
        <v>2446</v>
      </c>
      <c r="Q24" s="12"/>
      <c r="R24" s="12"/>
      <c r="S24" s="12"/>
      <c r="T24" s="12"/>
      <c r="U24" s="12"/>
      <c r="V24" s="12"/>
      <c r="W24" s="12"/>
      <c r="X24" s="12"/>
      <c r="Y24" s="12"/>
      <c r="Z24" s="12"/>
      <c r="AA24" s="12"/>
    </row>
    <row r="25" spans="1:27" s="41" customFormat="1" ht="49.5">
      <c r="A25" s="50">
        <v>21</v>
      </c>
      <c r="B25" s="51"/>
      <c r="C25" s="24" t="s">
        <v>156</v>
      </c>
      <c r="D25" s="25" t="s">
        <v>157</v>
      </c>
      <c r="E25" s="23" t="s">
        <v>158</v>
      </c>
      <c r="F25" s="54">
        <v>330386</v>
      </c>
      <c r="G25" s="52">
        <f t="shared" si="0"/>
        <v>128870</v>
      </c>
      <c r="H25" s="52">
        <f t="shared" si="1"/>
        <v>128870</v>
      </c>
      <c r="I25" s="53">
        <f t="shared" si="2"/>
        <v>201516</v>
      </c>
      <c r="J25" s="33"/>
      <c r="K25" s="30"/>
      <c r="L25" s="49" t="s">
        <v>159</v>
      </c>
      <c r="M25" s="40" t="s">
        <v>160</v>
      </c>
      <c r="N25" s="26"/>
      <c r="O25" s="27"/>
      <c r="P25" s="28">
        <v>128870</v>
      </c>
      <c r="Q25" s="28"/>
      <c r="R25" s="28"/>
      <c r="S25" s="28"/>
      <c r="T25" s="28"/>
      <c r="U25" s="28"/>
      <c r="V25" s="28"/>
      <c r="W25" s="28"/>
      <c r="X25" s="28"/>
      <c r="Y25" s="28"/>
      <c r="Z25" s="28"/>
      <c r="AA25" s="28"/>
    </row>
    <row r="26" spans="1:27" s="38" customFormat="1" ht="24.75" customHeight="1">
      <c r="A26" s="15"/>
      <c r="B26" s="16" t="s">
        <v>1</v>
      </c>
      <c r="C26" s="17"/>
      <c r="D26" s="18"/>
      <c r="E26" s="18"/>
      <c r="F26" s="19">
        <f>SUM(F5:F25)</f>
        <v>4348755</v>
      </c>
      <c r="G26" s="19">
        <f>SUM(G5:G25)</f>
        <v>766958</v>
      </c>
      <c r="H26" s="19">
        <f>SUM(H5:H25)</f>
        <v>766958</v>
      </c>
      <c r="I26" s="19">
        <f>SUM(I5:I25)</f>
        <v>3581797</v>
      </c>
      <c r="J26" s="20"/>
      <c r="K26" s="31"/>
      <c r="L26" s="42"/>
      <c r="M26" s="48"/>
      <c r="N26" s="34"/>
      <c r="O26" s="22"/>
      <c r="P26" s="13"/>
      <c r="Q26" s="13"/>
      <c r="R26" s="13"/>
      <c r="S26" s="13"/>
      <c r="T26" s="13"/>
      <c r="U26" s="13"/>
      <c r="V26" s="13"/>
      <c r="W26" s="13"/>
      <c r="X26" s="13"/>
      <c r="Y26" s="13"/>
      <c r="Z26" s="13"/>
      <c r="AA26" s="13"/>
    </row>
    <row r="27" spans="1:10" ht="6" customHeight="1">
      <c r="A27" s="4"/>
      <c r="B27" s="5"/>
      <c r="C27" s="6"/>
      <c r="D27" s="43"/>
      <c r="E27" s="5"/>
      <c r="F27" s="5"/>
      <c r="G27" s="5"/>
      <c r="H27" s="5"/>
      <c r="I27" s="5"/>
      <c r="J27" s="6"/>
    </row>
    <row r="28" spans="1:7" ht="16.5" hidden="1">
      <c r="A28" s="75" t="s">
        <v>161</v>
      </c>
      <c r="B28" s="75"/>
      <c r="C28" s="75"/>
      <c r="D28" s="75"/>
      <c r="E28" s="75"/>
      <c r="F28" s="75"/>
      <c r="G28" s="75"/>
    </row>
    <row r="29" spans="1:7" ht="16.5" hidden="1">
      <c r="A29" s="64" t="s">
        <v>162</v>
      </c>
      <c r="B29" s="64"/>
      <c r="C29" s="64"/>
      <c r="D29" s="64"/>
      <c r="E29" s="64"/>
      <c r="F29" s="64"/>
      <c r="G29" s="64"/>
    </row>
    <row r="30" spans="1:7" ht="16.5" hidden="1">
      <c r="A30" s="65" t="s">
        <v>163</v>
      </c>
      <c r="B30" s="65"/>
      <c r="C30" s="65"/>
      <c r="D30" s="65"/>
      <c r="E30" s="65"/>
      <c r="F30" s="65"/>
      <c r="G30" s="65"/>
    </row>
    <row r="31" spans="1:27" s="7" customFormat="1" ht="16.5" hidden="1">
      <c r="A31" s="65" t="s">
        <v>164</v>
      </c>
      <c r="B31" s="65"/>
      <c r="C31" s="65"/>
      <c r="D31" s="65"/>
      <c r="E31" s="65"/>
      <c r="F31" s="65"/>
      <c r="G31" s="65"/>
      <c r="J31" s="9"/>
      <c r="K31" s="32"/>
      <c r="L31" s="39"/>
      <c r="M31" s="44"/>
      <c r="N31" s="44"/>
      <c r="O31" s="45"/>
      <c r="P31" s="46"/>
      <c r="Q31" s="46"/>
      <c r="R31" s="46"/>
      <c r="S31" s="46"/>
      <c r="T31" s="46"/>
      <c r="U31" s="46"/>
      <c r="V31" s="46"/>
      <c r="W31" s="46"/>
      <c r="X31" s="46"/>
      <c r="Y31" s="46"/>
      <c r="Z31" s="46"/>
      <c r="AA31" s="46"/>
    </row>
    <row r="32" spans="1:27" s="7" customFormat="1" ht="19.5">
      <c r="A32" s="66" t="s">
        <v>165</v>
      </c>
      <c r="B32" s="66"/>
      <c r="C32" s="66"/>
      <c r="D32" s="8"/>
      <c r="E32" s="67" t="s">
        <v>166</v>
      </c>
      <c r="F32" s="67"/>
      <c r="G32" s="67"/>
      <c r="J32" s="9"/>
      <c r="K32" s="32"/>
      <c r="L32" s="39"/>
      <c r="M32" s="44"/>
      <c r="N32" s="44"/>
      <c r="O32" s="45"/>
      <c r="P32" s="46"/>
      <c r="Q32" s="46"/>
      <c r="R32" s="46"/>
      <c r="S32" s="46"/>
      <c r="T32" s="46"/>
      <c r="U32" s="46"/>
      <c r="V32" s="46"/>
      <c r="W32" s="46"/>
      <c r="X32" s="46"/>
      <c r="Y32" s="46"/>
      <c r="Z32" s="46"/>
      <c r="AA32" s="46"/>
    </row>
  </sheetData>
  <sheetProtection/>
  <autoFilter ref="A4:AA26"/>
  <mergeCells count="23">
    <mergeCell ref="O3:O4"/>
    <mergeCell ref="A1:L1"/>
    <mergeCell ref="A2:L2"/>
    <mergeCell ref="A3:A4"/>
    <mergeCell ref="B3:B4"/>
    <mergeCell ref="C3:C4"/>
    <mergeCell ref="D3:D4"/>
    <mergeCell ref="A29:G29"/>
    <mergeCell ref="A30:G30"/>
    <mergeCell ref="A31:G31"/>
    <mergeCell ref="M3:M4"/>
    <mergeCell ref="N3:N4"/>
    <mergeCell ref="I3:I4"/>
    <mergeCell ref="A32:C32"/>
    <mergeCell ref="E32:G32"/>
    <mergeCell ref="P3:AA3"/>
    <mergeCell ref="A28:G28"/>
    <mergeCell ref="J3:J4"/>
    <mergeCell ref="K3:K4"/>
    <mergeCell ref="L3:L4"/>
    <mergeCell ref="E3:E4"/>
    <mergeCell ref="F3:F4"/>
    <mergeCell ref="G3:H3"/>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M88"/>
  <sheetViews>
    <sheetView zoomScalePageLayoutView="0" workbookViewId="0" topLeftCell="A1">
      <pane xSplit="3" ySplit="4" topLeftCell="D78" activePane="bottomRight" state="frozen"/>
      <selection pane="topLeft" activeCell="A1" sqref="A1"/>
      <selection pane="topRight" activeCell="D1" sqref="D1"/>
      <selection pane="bottomLeft" activeCell="A5" sqref="A5"/>
      <selection pane="bottomRight" activeCell="C81" sqref="C81"/>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customWidth="1"/>
    <col min="12" max="12" width="16.625" style="39" customWidth="1"/>
    <col min="13" max="13" width="9.00390625" style="44" customWidth="1"/>
    <col min="14" max="14" width="12.625" style="44" hidden="1" customWidth="1"/>
    <col min="15" max="15" width="9.00390625" style="45" customWidth="1"/>
    <col min="16" max="16" width="12.25390625" style="46" hidden="1" customWidth="1"/>
    <col min="17" max="17" width="10.50390625" style="46" hidden="1" customWidth="1"/>
    <col min="18" max="19" width="9.00390625" style="46" hidden="1" customWidth="1"/>
    <col min="20" max="21" width="10.50390625" style="46" hidden="1" customWidth="1"/>
    <col min="22" max="24" width="9.00390625" style="46" hidden="1" customWidth="1"/>
    <col min="25" max="25" width="10.50390625" style="46"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457</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Y5</f>
        <v>0</v>
      </c>
      <c r="H5" s="52">
        <f>SUM(P5:Y5)</f>
        <v>20520</v>
      </c>
      <c r="I5" s="53">
        <f>F5-H5</f>
        <v>0</v>
      </c>
      <c r="J5" s="14" t="s">
        <v>34</v>
      </c>
      <c r="K5" s="29"/>
      <c r="L5" s="49" t="s">
        <v>64</v>
      </c>
      <c r="M5" s="47" t="s">
        <v>65</v>
      </c>
      <c r="N5" s="33"/>
      <c r="O5" s="21"/>
      <c r="P5" s="12"/>
      <c r="Q5" s="12">
        <v>720</v>
      </c>
      <c r="R5" s="12"/>
      <c r="S5" s="12">
        <v>2201</v>
      </c>
      <c r="T5" s="12">
        <v>2201</v>
      </c>
      <c r="U5" s="12">
        <v>1834</v>
      </c>
      <c r="V5" s="12">
        <v>3302</v>
      </c>
      <c r="W5" s="12">
        <v>10262</v>
      </c>
      <c r="X5" s="12"/>
      <c r="Y5" s="12"/>
      <c r="Z5" s="12"/>
      <c r="AA5" s="12"/>
    </row>
    <row r="6" spans="1:27" ht="99">
      <c r="A6" s="50">
        <v>2</v>
      </c>
      <c r="B6" s="49" t="s">
        <v>66</v>
      </c>
      <c r="C6" s="50" t="s">
        <v>38</v>
      </c>
      <c r="D6" s="3" t="s">
        <v>67</v>
      </c>
      <c r="E6" s="49" t="s">
        <v>39</v>
      </c>
      <c r="F6" s="52">
        <v>50000</v>
      </c>
      <c r="G6" s="52">
        <f aca="true" t="shared" si="0" ref="G6:G73">Y6</f>
        <v>0</v>
      </c>
      <c r="H6" s="52">
        <f aca="true" t="shared" si="1" ref="H6:H73">SUM(P6:Y6)</f>
        <v>50000</v>
      </c>
      <c r="I6" s="53">
        <f aca="true" t="shared" si="2" ref="I6:I73">F6-H6</f>
        <v>0</v>
      </c>
      <c r="J6" s="33" t="s">
        <v>40</v>
      </c>
      <c r="K6" s="29">
        <v>44127</v>
      </c>
      <c r="L6" s="49" t="s">
        <v>68</v>
      </c>
      <c r="M6" s="47" t="s">
        <v>69</v>
      </c>
      <c r="N6" s="33"/>
      <c r="O6" s="21"/>
      <c r="P6" s="12"/>
      <c r="Q6" s="12"/>
      <c r="R6" s="12">
        <v>50000</v>
      </c>
      <c r="S6" s="12"/>
      <c r="T6" s="12"/>
      <c r="U6" s="12"/>
      <c r="V6" s="12"/>
      <c r="W6" s="12"/>
      <c r="X6" s="12"/>
      <c r="Y6" s="12"/>
      <c r="Z6" s="12"/>
      <c r="AA6" s="12"/>
    </row>
    <row r="7" spans="1:27" ht="66">
      <c r="A7" s="50">
        <v>3</v>
      </c>
      <c r="B7" s="49" t="s">
        <v>70</v>
      </c>
      <c r="C7" s="50" t="s">
        <v>71</v>
      </c>
      <c r="D7" s="3" t="s">
        <v>72</v>
      </c>
      <c r="E7" s="49" t="s">
        <v>73</v>
      </c>
      <c r="F7" s="52">
        <v>12299</v>
      </c>
      <c r="G7" s="52">
        <f t="shared" si="0"/>
        <v>0</v>
      </c>
      <c r="H7" s="52">
        <f t="shared" si="1"/>
        <v>12299</v>
      </c>
      <c r="I7" s="53">
        <f t="shared" si="2"/>
        <v>0</v>
      </c>
      <c r="J7" s="33" t="s">
        <v>288</v>
      </c>
      <c r="K7" s="29"/>
      <c r="L7" s="49" t="s">
        <v>75</v>
      </c>
      <c r="M7" s="47" t="s">
        <v>69</v>
      </c>
      <c r="N7" s="33"/>
      <c r="O7" s="21"/>
      <c r="P7" s="12">
        <v>5600</v>
      </c>
      <c r="Q7" s="12">
        <v>1320</v>
      </c>
      <c r="R7" s="12"/>
      <c r="S7" s="12"/>
      <c r="T7" s="12">
        <v>5379</v>
      </c>
      <c r="U7" s="12"/>
      <c r="V7" s="12"/>
      <c r="W7" s="12"/>
      <c r="X7" s="12"/>
      <c r="Y7" s="12"/>
      <c r="Z7" s="12"/>
      <c r="AA7" s="12"/>
    </row>
    <row r="8" spans="1:27" ht="115.5">
      <c r="A8" s="50">
        <v>4</v>
      </c>
      <c r="B8" s="49" t="s">
        <v>439</v>
      </c>
      <c r="C8" s="50" t="s">
        <v>71</v>
      </c>
      <c r="D8" s="3" t="s">
        <v>286</v>
      </c>
      <c r="E8" s="49" t="s">
        <v>287</v>
      </c>
      <c r="F8" s="52">
        <v>177437</v>
      </c>
      <c r="G8" s="52">
        <f t="shared" si="0"/>
        <v>0</v>
      </c>
      <c r="H8" s="52">
        <f t="shared" si="1"/>
        <v>177437</v>
      </c>
      <c r="I8" s="53">
        <f t="shared" si="2"/>
        <v>0</v>
      </c>
      <c r="J8" s="33" t="s">
        <v>288</v>
      </c>
      <c r="K8" s="29">
        <v>44049</v>
      </c>
      <c r="L8" s="49"/>
      <c r="M8" s="47" t="s">
        <v>69</v>
      </c>
      <c r="N8" s="33"/>
      <c r="O8" s="21"/>
      <c r="P8" s="12"/>
      <c r="Q8" s="12"/>
      <c r="R8" s="12"/>
      <c r="S8" s="12"/>
      <c r="T8" s="12">
        <f>32561-5379</f>
        <v>27182</v>
      </c>
      <c r="U8" s="12">
        <v>91404</v>
      </c>
      <c r="V8" s="12">
        <v>6055</v>
      </c>
      <c r="W8" s="12">
        <v>52796</v>
      </c>
      <c r="X8" s="12"/>
      <c r="Y8" s="12"/>
      <c r="Z8" s="12"/>
      <c r="AA8" s="12"/>
    </row>
    <row r="9" spans="1:27" ht="99">
      <c r="A9" s="50">
        <v>5</v>
      </c>
      <c r="B9" s="49" t="s">
        <v>76</v>
      </c>
      <c r="C9" s="50" t="s">
        <v>77</v>
      </c>
      <c r="D9" s="3" t="s">
        <v>78</v>
      </c>
      <c r="E9" s="49" t="s">
        <v>79</v>
      </c>
      <c r="F9" s="52">
        <v>2800</v>
      </c>
      <c r="G9" s="52">
        <f t="shared" si="0"/>
        <v>0</v>
      </c>
      <c r="H9" s="52">
        <f t="shared" si="1"/>
        <v>2800</v>
      </c>
      <c r="I9" s="53">
        <f t="shared" si="2"/>
        <v>0</v>
      </c>
      <c r="J9" s="33">
        <v>10812</v>
      </c>
      <c r="K9" s="29"/>
      <c r="L9" s="49" t="s">
        <v>80</v>
      </c>
      <c r="M9" s="47" t="s">
        <v>81</v>
      </c>
      <c r="N9" s="33"/>
      <c r="O9" s="21"/>
      <c r="P9" s="12">
        <v>2800</v>
      </c>
      <c r="Q9" s="12"/>
      <c r="R9" s="12"/>
      <c r="S9" s="12"/>
      <c r="T9" s="12"/>
      <c r="U9" s="12"/>
      <c r="V9" s="12"/>
      <c r="W9" s="12"/>
      <c r="X9" s="12"/>
      <c r="Y9" s="12"/>
      <c r="Z9" s="12"/>
      <c r="AA9" s="12"/>
    </row>
    <row r="10" spans="1:27" ht="49.5">
      <c r="A10" s="50">
        <v>6</v>
      </c>
      <c r="B10" s="49" t="s">
        <v>82</v>
      </c>
      <c r="C10" s="50" t="s">
        <v>83</v>
      </c>
      <c r="D10" s="3" t="s">
        <v>84</v>
      </c>
      <c r="E10" s="49" t="s">
        <v>85</v>
      </c>
      <c r="F10" s="52">
        <v>40000</v>
      </c>
      <c r="G10" s="52">
        <f t="shared" si="0"/>
        <v>3180</v>
      </c>
      <c r="H10" s="52">
        <f t="shared" si="1"/>
        <v>3180</v>
      </c>
      <c r="I10" s="53">
        <f t="shared" si="2"/>
        <v>36820</v>
      </c>
      <c r="J10" s="33" t="s">
        <v>86</v>
      </c>
      <c r="K10" s="29"/>
      <c r="L10" s="49" t="s">
        <v>87</v>
      </c>
      <c r="M10" s="47" t="s">
        <v>88</v>
      </c>
      <c r="N10" s="33"/>
      <c r="O10" s="21"/>
      <c r="P10" s="12"/>
      <c r="Q10" s="12"/>
      <c r="R10" s="12"/>
      <c r="S10" s="12"/>
      <c r="T10" s="12"/>
      <c r="U10" s="12"/>
      <c r="V10" s="12"/>
      <c r="W10" s="12"/>
      <c r="X10" s="12"/>
      <c r="Y10" s="12">
        <v>3180</v>
      </c>
      <c r="Z10" s="12"/>
      <c r="AA10" s="12"/>
    </row>
    <row r="11" spans="1:27" ht="132">
      <c r="A11" s="50">
        <v>7</v>
      </c>
      <c r="B11" s="49" t="s">
        <v>89</v>
      </c>
      <c r="C11" s="50" t="s">
        <v>36</v>
      </c>
      <c r="D11" s="3" t="s">
        <v>90</v>
      </c>
      <c r="E11" s="49" t="s">
        <v>91</v>
      </c>
      <c r="F11" s="52">
        <v>10000</v>
      </c>
      <c r="G11" s="52">
        <f t="shared" si="0"/>
        <v>0</v>
      </c>
      <c r="H11" s="52">
        <f t="shared" si="1"/>
        <v>10000</v>
      </c>
      <c r="I11" s="53">
        <f t="shared" si="2"/>
        <v>0</v>
      </c>
      <c r="J11" s="33" t="s">
        <v>86</v>
      </c>
      <c r="K11" s="29">
        <v>44006</v>
      </c>
      <c r="L11" s="49" t="s">
        <v>93</v>
      </c>
      <c r="M11" s="47" t="s">
        <v>88</v>
      </c>
      <c r="N11" s="33"/>
      <c r="O11" s="21"/>
      <c r="P11" s="12"/>
      <c r="Q11" s="12"/>
      <c r="R11" s="12"/>
      <c r="S11" s="12"/>
      <c r="T11" s="12"/>
      <c r="U11" s="12">
        <v>10000</v>
      </c>
      <c r="V11" s="12"/>
      <c r="W11" s="12"/>
      <c r="X11" s="12"/>
      <c r="Y11" s="12"/>
      <c r="Z11" s="12"/>
      <c r="AA11" s="12"/>
    </row>
    <row r="12" spans="1:27" ht="115.5">
      <c r="A12" s="50">
        <v>8</v>
      </c>
      <c r="B12" s="49" t="s">
        <v>94</v>
      </c>
      <c r="C12" s="50" t="s">
        <v>32</v>
      </c>
      <c r="D12" s="3" t="s">
        <v>290</v>
      </c>
      <c r="E12" s="49" t="s">
        <v>291</v>
      </c>
      <c r="F12" s="52">
        <f>281227+468828</f>
        <v>750055</v>
      </c>
      <c r="G12" s="52">
        <f t="shared" si="0"/>
        <v>0</v>
      </c>
      <c r="H12" s="52">
        <f t="shared" si="1"/>
        <v>750055</v>
      </c>
      <c r="I12" s="53">
        <f t="shared" si="2"/>
        <v>0</v>
      </c>
      <c r="J12" s="33" t="s">
        <v>86</v>
      </c>
      <c r="K12" s="29">
        <v>44036</v>
      </c>
      <c r="L12" s="49" t="s">
        <v>97</v>
      </c>
      <c r="M12" s="47" t="s">
        <v>88</v>
      </c>
      <c r="N12" s="33"/>
      <c r="O12" s="21"/>
      <c r="P12" s="12">
        <v>17325</v>
      </c>
      <c r="Q12" s="12">
        <v>97304</v>
      </c>
      <c r="R12" s="12">
        <v>17325</v>
      </c>
      <c r="S12" s="12">
        <v>138027</v>
      </c>
      <c r="T12" s="12">
        <v>138394</v>
      </c>
      <c r="U12" s="12">
        <v>114180</v>
      </c>
      <c r="V12" s="12">
        <v>227500</v>
      </c>
      <c r="W12" s="12"/>
      <c r="X12" s="12"/>
      <c r="Y12" s="12"/>
      <c r="Z12" s="12"/>
      <c r="AA12" s="12"/>
    </row>
    <row r="13" spans="1:27" ht="115.5">
      <c r="A13" s="50">
        <v>9</v>
      </c>
      <c r="B13" s="49" t="s">
        <v>98</v>
      </c>
      <c r="C13" s="50" t="s">
        <v>99</v>
      </c>
      <c r="D13" s="3" t="s">
        <v>216</v>
      </c>
      <c r="E13" s="49" t="s">
        <v>218</v>
      </c>
      <c r="F13" s="52">
        <f>86645+365000</f>
        <v>451645</v>
      </c>
      <c r="G13" s="52">
        <f t="shared" si="0"/>
        <v>0</v>
      </c>
      <c r="H13" s="52">
        <f t="shared" si="1"/>
        <v>451645</v>
      </c>
      <c r="I13" s="53">
        <f t="shared" si="2"/>
        <v>0</v>
      </c>
      <c r="J13" s="33" t="s">
        <v>102</v>
      </c>
      <c r="K13" s="29">
        <v>44036</v>
      </c>
      <c r="L13" s="49" t="s">
        <v>217</v>
      </c>
      <c r="M13" s="47" t="s">
        <v>88</v>
      </c>
      <c r="N13" s="33"/>
      <c r="O13" s="21"/>
      <c r="P13" s="12">
        <v>45266</v>
      </c>
      <c r="Q13" s="12">
        <v>5827</v>
      </c>
      <c r="R13" s="12">
        <v>6613</v>
      </c>
      <c r="S13" s="12">
        <v>257826</v>
      </c>
      <c r="T13" s="12">
        <v>54129</v>
      </c>
      <c r="U13" s="12">
        <v>54129</v>
      </c>
      <c r="V13" s="12">
        <v>13706</v>
      </c>
      <c r="W13" s="12">
        <v>8863</v>
      </c>
      <c r="X13" s="12">
        <v>5286</v>
      </c>
      <c r="Y13" s="12"/>
      <c r="Z13" s="12"/>
      <c r="AA13" s="12"/>
    </row>
    <row r="14" spans="1:27" ht="82.5">
      <c r="A14" s="50">
        <v>10</v>
      </c>
      <c r="B14" s="49" t="s">
        <v>104</v>
      </c>
      <c r="C14" s="50" t="s">
        <v>105</v>
      </c>
      <c r="D14" s="3" t="s">
        <v>195</v>
      </c>
      <c r="E14" s="49" t="s">
        <v>196</v>
      </c>
      <c r="F14" s="52">
        <f>100939+227200</f>
        <v>328139</v>
      </c>
      <c r="G14" s="52">
        <f t="shared" si="0"/>
        <v>0</v>
      </c>
      <c r="H14" s="52">
        <f t="shared" si="1"/>
        <v>328139</v>
      </c>
      <c r="I14" s="53">
        <f t="shared" si="2"/>
        <v>0</v>
      </c>
      <c r="J14" s="33" t="s">
        <v>108</v>
      </c>
      <c r="K14" s="29">
        <v>44098</v>
      </c>
      <c r="L14" s="49" t="s">
        <v>109</v>
      </c>
      <c r="M14" s="47" t="s">
        <v>81</v>
      </c>
      <c r="N14" s="33"/>
      <c r="O14" s="21"/>
      <c r="P14" s="12">
        <v>917</v>
      </c>
      <c r="Q14" s="12">
        <v>14490</v>
      </c>
      <c r="R14" s="12">
        <v>10410</v>
      </c>
      <c r="S14" s="12">
        <v>40541</v>
      </c>
      <c r="T14" s="12">
        <v>70716</v>
      </c>
      <c r="U14" s="12">
        <v>97771</v>
      </c>
      <c r="V14" s="12">
        <v>23113</v>
      </c>
      <c r="W14" s="12">
        <v>59189</v>
      </c>
      <c r="X14" s="12">
        <v>10992</v>
      </c>
      <c r="Y14" s="12"/>
      <c r="Z14" s="12"/>
      <c r="AA14" s="12"/>
    </row>
    <row r="15" spans="1:27" ht="214.5">
      <c r="A15" s="50">
        <v>11</v>
      </c>
      <c r="B15" s="49" t="s">
        <v>111</v>
      </c>
      <c r="C15" s="50" t="s">
        <v>112</v>
      </c>
      <c r="D15" s="3" t="s">
        <v>113</v>
      </c>
      <c r="E15" s="49" t="s">
        <v>37</v>
      </c>
      <c r="F15" s="52">
        <v>2362156</v>
      </c>
      <c r="G15" s="52">
        <f t="shared" si="0"/>
        <v>0</v>
      </c>
      <c r="H15" s="52">
        <f t="shared" si="1"/>
        <v>2362156</v>
      </c>
      <c r="I15" s="53">
        <f t="shared" si="2"/>
        <v>0</v>
      </c>
      <c r="J15" s="33"/>
      <c r="K15" s="29">
        <v>43899</v>
      </c>
      <c r="L15" s="49" t="s">
        <v>114</v>
      </c>
      <c r="M15" s="47" t="s">
        <v>115</v>
      </c>
      <c r="N15" s="33"/>
      <c r="O15" s="21"/>
      <c r="P15" s="12"/>
      <c r="Q15" s="12">
        <v>2328078</v>
      </c>
      <c r="R15" s="12">
        <v>34078</v>
      </c>
      <c r="S15" s="12"/>
      <c r="T15" s="12"/>
      <c r="U15" s="12"/>
      <c r="V15" s="12"/>
      <c r="W15" s="12"/>
      <c r="X15" s="12"/>
      <c r="Y15" s="12"/>
      <c r="Z15" s="12"/>
      <c r="AA15" s="12"/>
    </row>
    <row r="16" spans="1:27" ht="82.5">
      <c r="A16" s="50">
        <v>12</v>
      </c>
      <c r="B16" s="49" t="s">
        <v>116</v>
      </c>
      <c r="C16" s="50" t="s">
        <v>117</v>
      </c>
      <c r="D16" s="3" t="s">
        <v>118</v>
      </c>
      <c r="E16" s="49" t="s">
        <v>119</v>
      </c>
      <c r="F16" s="52">
        <v>16560</v>
      </c>
      <c r="G16" s="52">
        <f t="shared" si="0"/>
        <v>0</v>
      </c>
      <c r="H16" s="52">
        <f t="shared" si="1"/>
        <v>16560</v>
      </c>
      <c r="I16" s="53">
        <f t="shared" si="2"/>
        <v>0</v>
      </c>
      <c r="J16" s="33">
        <v>10901</v>
      </c>
      <c r="K16" s="29"/>
      <c r="L16" s="49" t="s">
        <v>120</v>
      </c>
      <c r="M16" s="47" t="s">
        <v>88</v>
      </c>
      <c r="N16" s="33"/>
      <c r="O16" s="21"/>
      <c r="P16" s="12">
        <v>7920</v>
      </c>
      <c r="Q16" s="12"/>
      <c r="R16" s="12"/>
      <c r="S16" s="12"/>
      <c r="T16" s="12">
        <v>8640</v>
      </c>
      <c r="U16" s="12"/>
      <c r="V16" s="12"/>
      <c r="W16" s="12"/>
      <c r="X16" s="12"/>
      <c r="Y16" s="12"/>
      <c r="Z16" s="12"/>
      <c r="AA16" s="12"/>
    </row>
    <row r="17" spans="1:27" ht="82.5">
      <c r="A17" s="50">
        <v>13</v>
      </c>
      <c r="B17" s="49" t="s">
        <v>116</v>
      </c>
      <c r="C17" s="50" t="s">
        <v>30</v>
      </c>
      <c r="D17" s="3" t="s">
        <v>121</v>
      </c>
      <c r="E17" s="49" t="s">
        <v>119</v>
      </c>
      <c r="F17" s="52">
        <v>321</v>
      </c>
      <c r="G17" s="52">
        <f t="shared" si="0"/>
        <v>0</v>
      </c>
      <c r="H17" s="52">
        <f t="shared" si="1"/>
        <v>321</v>
      </c>
      <c r="I17" s="53">
        <f t="shared" si="2"/>
        <v>0</v>
      </c>
      <c r="J17" s="33">
        <v>10901</v>
      </c>
      <c r="K17" s="29"/>
      <c r="L17" s="49" t="s">
        <v>122</v>
      </c>
      <c r="M17" s="47" t="s">
        <v>88</v>
      </c>
      <c r="N17" s="33"/>
      <c r="O17" s="21"/>
      <c r="P17" s="12">
        <v>151</v>
      </c>
      <c r="Q17" s="12"/>
      <c r="R17" s="12"/>
      <c r="S17" s="12"/>
      <c r="T17" s="12">
        <v>170</v>
      </c>
      <c r="U17" s="12"/>
      <c r="V17" s="12"/>
      <c r="W17" s="12"/>
      <c r="X17" s="12"/>
      <c r="Y17" s="12"/>
      <c r="Z17" s="12"/>
      <c r="AA17" s="12"/>
    </row>
    <row r="18" spans="1:27" ht="99">
      <c r="A18" s="50">
        <v>14</v>
      </c>
      <c r="B18" s="49" t="s">
        <v>123</v>
      </c>
      <c r="C18" s="50" t="s">
        <v>124</v>
      </c>
      <c r="D18" s="3" t="s">
        <v>125</v>
      </c>
      <c r="E18" s="49" t="s">
        <v>126</v>
      </c>
      <c r="F18" s="52">
        <v>25749</v>
      </c>
      <c r="G18" s="52">
        <f t="shared" si="0"/>
        <v>0</v>
      </c>
      <c r="H18" s="52">
        <f t="shared" si="1"/>
        <v>25749</v>
      </c>
      <c r="I18" s="53">
        <f t="shared" si="2"/>
        <v>0</v>
      </c>
      <c r="J18" s="33" t="s">
        <v>35</v>
      </c>
      <c r="K18" s="29"/>
      <c r="L18" s="49" t="s">
        <v>127</v>
      </c>
      <c r="M18" s="47" t="s">
        <v>128</v>
      </c>
      <c r="N18" s="33"/>
      <c r="O18" s="21"/>
      <c r="P18" s="12"/>
      <c r="Q18" s="12">
        <v>7115</v>
      </c>
      <c r="R18" s="12"/>
      <c r="S18" s="12"/>
      <c r="T18" s="12"/>
      <c r="U18" s="12"/>
      <c r="V18" s="12"/>
      <c r="W18" s="12"/>
      <c r="X18" s="12">
        <v>18634</v>
      </c>
      <c r="Y18" s="12"/>
      <c r="Z18" s="12"/>
      <c r="AA18" s="12"/>
    </row>
    <row r="19" spans="1:27" ht="82.5">
      <c r="A19" s="50">
        <v>15</v>
      </c>
      <c r="B19" s="49" t="s">
        <v>129</v>
      </c>
      <c r="C19" s="50" t="s">
        <v>43</v>
      </c>
      <c r="D19" s="3" t="s">
        <v>458</v>
      </c>
      <c r="E19" s="49" t="s">
        <v>131</v>
      </c>
      <c r="F19" s="52">
        <v>30000</v>
      </c>
      <c r="G19" s="52">
        <f t="shared" si="0"/>
        <v>131</v>
      </c>
      <c r="H19" s="52">
        <f t="shared" si="1"/>
        <v>30000</v>
      </c>
      <c r="I19" s="53">
        <f t="shared" si="2"/>
        <v>0</v>
      </c>
      <c r="J19" s="33" t="s">
        <v>35</v>
      </c>
      <c r="K19" s="29">
        <v>44110</v>
      </c>
      <c r="L19" s="49" t="s">
        <v>132</v>
      </c>
      <c r="M19" s="47" t="s">
        <v>128</v>
      </c>
      <c r="N19" s="33"/>
      <c r="O19" s="21"/>
      <c r="P19" s="12"/>
      <c r="Q19" s="12"/>
      <c r="R19" s="12"/>
      <c r="S19" s="12"/>
      <c r="T19" s="12">
        <v>29869</v>
      </c>
      <c r="U19" s="12"/>
      <c r="V19" s="12"/>
      <c r="W19" s="12"/>
      <c r="X19" s="12"/>
      <c r="Y19" s="12">
        <v>131</v>
      </c>
      <c r="Z19" s="12"/>
      <c r="AA19" s="12"/>
    </row>
    <row r="20" spans="1:27" ht="115.5">
      <c r="A20" s="50">
        <v>16</v>
      </c>
      <c r="B20" s="49" t="s">
        <v>133</v>
      </c>
      <c r="C20" s="50" t="s">
        <v>43</v>
      </c>
      <c r="D20" s="3" t="s">
        <v>134</v>
      </c>
      <c r="E20" s="49" t="s">
        <v>44</v>
      </c>
      <c r="F20" s="52">
        <v>36828</v>
      </c>
      <c r="G20" s="52">
        <f t="shared" si="0"/>
        <v>0</v>
      </c>
      <c r="H20" s="52">
        <f t="shared" si="1"/>
        <v>36828</v>
      </c>
      <c r="I20" s="53">
        <f t="shared" si="2"/>
        <v>0</v>
      </c>
      <c r="J20" s="33" t="s">
        <v>45</v>
      </c>
      <c r="K20" s="29"/>
      <c r="L20" s="49" t="s">
        <v>135</v>
      </c>
      <c r="M20" s="10" t="s">
        <v>81</v>
      </c>
      <c r="N20" s="33"/>
      <c r="O20" s="21"/>
      <c r="P20" s="12">
        <v>5057</v>
      </c>
      <c r="Q20" s="12">
        <v>9815</v>
      </c>
      <c r="R20" s="12">
        <v>8115</v>
      </c>
      <c r="S20" s="12">
        <v>8784</v>
      </c>
      <c r="T20" s="12"/>
      <c r="U20" s="12">
        <v>5057</v>
      </c>
      <c r="V20" s="12"/>
      <c r="W20" s="12"/>
      <c r="X20" s="12"/>
      <c r="Y20" s="12"/>
      <c r="Z20" s="12"/>
      <c r="AA20" s="12"/>
    </row>
    <row r="21" spans="1:27" ht="115.5">
      <c r="A21" s="50">
        <v>17</v>
      </c>
      <c r="B21" s="49" t="s">
        <v>133</v>
      </c>
      <c r="C21" s="50" t="s">
        <v>43</v>
      </c>
      <c r="D21" s="3" t="s">
        <v>136</v>
      </c>
      <c r="E21" s="49" t="s">
        <v>44</v>
      </c>
      <c r="F21" s="52">
        <v>200000</v>
      </c>
      <c r="G21" s="52">
        <f t="shared" si="0"/>
        <v>0</v>
      </c>
      <c r="H21" s="52">
        <f t="shared" si="1"/>
        <v>200000</v>
      </c>
      <c r="I21" s="53">
        <f t="shared" si="2"/>
        <v>0</v>
      </c>
      <c r="J21" s="33" t="s">
        <v>45</v>
      </c>
      <c r="K21" s="29">
        <v>44056</v>
      </c>
      <c r="L21" s="49" t="s">
        <v>137</v>
      </c>
      <c r="M21" s="47" t="s">
        <v>88</v>
      </c>
      <c r="N21" s="33"/>
      <c r="O21" s="21"/>
      <c r="P21" s="12">
        <v>6115</v>
      </c>
      <c r="Q21" s="12"/>
      <c r="R21" s="12"/>
      <c r="S21" s="12">
        <v>16509</v>
      </c>
      <c r="T21" s="12">
        <v>29350</v>
      </c>
      <c r="U21" s="12">
        <v>38873</v>
      </c>
      <c r="V21" s="12">
        <v>89190</v>
      </c>
      <c r="W21" s="12">
        <v>19963</v>
      </c>
      <c r="X21" s="12"/>
      <c r="Y21" s="12"/>
      <c r="Z21" s="12"/>
      <c r="AA21" s="12"/>
    </row>
    <row r="22" spans="1:27" ht="181.5">
      <c r="A22" s="50">
        <v>18</v>
      </c>
      <c r="B22" s="49" t="s">
        <v>138</v>
      </c>
      <c r="C22" s="50" t="s">
        <v>139</v>
      </c>
      <c r="D22" s="3" t="s">
        <v>220</v>
      </c>
      <c r="E22" s="49" t="s">
        <v>221</v>
      </c>
      <c r="F22" s="52">
        <f>5361+180792</f>
        <v>186153</v>
      </c>
      <c r="G22" s="52">
        <f t="shared" si="0"/>
        <v>0</v>
      </c>
      <c r="H22" s="52">
        <f t="shared" si="1"/>
        <v>186153</v>
      </c>
      <c r="I22" s="53">
        <f t="shared" si="2"/>
        <v>0</v>
      </c>
      <c r="J22" s="33" t="s">
        <v>86</v>
      </c>
      <c r="K22" s="29">
        <v>44056</v>
      </c>
      <c r="L22" s="49" t="s">
        <v>219</v>
      </c>
      <c r="M22" s="47" t="s">
        <v>88</v>
      </c>
      <c r="N22" s="33"/>
      <c r="O22" s="21"/>
      <c r="P22" s="12"/>
      <c r="Q22" s="12"/>
      <c r="R22" s="12">
        <v>1805</v>
      </c>
      <c r="S22" s="12">
        <v>54857</v>
      </c>
      <c r="T22" s="12">
        <v>3180</v>
      </c>
      <c r="U22" s="12">
        <v>76398</v>
      </c>
      <c r="V22" s="12">
        <v>24826</v>
      </c>
      <c r="W22" s="12">
        <v>25087</v>
      </c>
      <c r="X22" s="12"/>
      <c r="Y22" s="12"/>
      <c r="Z22" s="12"/>
      <c r="AA22" s="12"/>
    </row>
    <row r="23" spans="1:27" ht="115.5">
      <c r="A23" s="50">
        <v>19</v>
      </c>
      <c r="B23" s="49" t="s">
        <v>176</v>
      </c>
      <c r="C23" s="50" t="s">
        <v>169</v>
      </c>
      <c r="D23" s="3" t="s">
        <v>173</v>
      </c>
      <c r="E23" s="49" t="s">
        <v>170</v>
      </c>
      <c r="F23" s="52">
        <v>4000</v>
      </c>
      <c r="G23" s="52">
        <f t="shared" si="0"/>
        <v>0</v>
      </c>
      <c r="H23" s="52">
        <f t="shared" si="1"/>
        <v>4000</v>
      </c>
      <c r="I23" s="53">
        <f t="shared" si="2"/>
        <v>0</v>
      </c>
      <c r="J23" s="55" t="s">
        <v>172</v>
      </c>
      <c r="K23" s="29">
        <v>44005</v>
      </c>
      <c r="L23" s="49"/>
      <c r="M23" s="47" t="s">
        <v>88</v>
      </c>
      <c r="N23" s="33"/>
      <c r="O23" s="21"/>
      <c r="P23" s="12"/>
      <c r="Q23" s="12"/>
      <c r="R23" s="12"/>
      <c r="S23" s="12"/>
      <c r="T23" s="12"/>
      <c r="U23" s="12">
        <v>4000</v>
      </c>
      <c r="V23" s="12"/>
      <c r="W23" s="12"/>
      <c r="X23" s="12"/>
      <c r="Y23" s="12"/>
      <c r="Z23" s="12"/>
      <c r="AA23" s="12"/>
    </row>
    <row r="24" spans="1:27" ht="132">
      <c r="A24" s="50">
        <v>20</v>
      </c>
      <c r="B24" s="49" t="s">
        <v>343</v>
      </c>
      <c r="C24" s="50" t="s">
        <v>169</v>
      </c>
      <c r="D24" s="3" t="s">
        <v>292</v>
      </c>
      <c r="E24" s="49" t="s">
        <v>293</v>
      </c>
      <c r="F24" s="52">
        <v>800</v>
      </c>
      <c r="G24" s="52">
        <f t="shared" si="0"/>
        <v>0</v>
      </c>
      <c r="H24" s="52">
        <f t="shared" si="1"/>
        <v>800</v>
      </c>
      <c r="I24" s="53">
        <f t="shared" si="2"/>
        <v>0</v>
      </c>
      <c r="J24" s="55" t="s">
        <v>295</v>
      </c>
      <c r="K24" s="29">
        <v>44006</v>
      </c>
      <c r="L24" s="49"/>
      <c r="M24" s="47" t="s">
        <v>88</v>
      </c>
      <c r="N24" s="33"/>
      <c r="O24" s="21"/>
      <c r="P24" s="12"/>
      <c r="Q24" s="12"/>
      <c r="R24" s="12"/>
      <c r="S24" s="12"/>
      <c r="T24" s="12"/>
      <c r="U24" s="12">
        <v>800</v>
      </c>
      <c r="V24" s="12"/>
      <c r="W24" s="12"/>
      <c r="X24" s="12"/>
      <c r="Y24" s="12"/>
      <c r="Z24" s="12"/>
      <c r="AA24" s="12"/>
    </row>
    <row r="25" spans="1:27" ht="231">
      <c r="A25" s="50">
        <v>21</v>
      </c>
      <c r="B25" s="49" t="s">
        <v>438</v>
      </c>
      <c r="C25" s="50" t="s">
        <v>169</v>
      </c>
      <c r="D25" s="3" t="s">
        <v>437</v>
      </c>
      <c r="E25" s="49" t="s">
        <v>435</v>
      </c>
      <c r="F25" s="52">
        <v>6480</v>
      </c>
      <c r="G25" s="52">
        <f t="shared" si="0"/>
        <v>0</v>
      </c>
      <c r="H25" s="52">
        <f t="shared" si="1"/>
        <v>6480</v>
      </c>
      <c r="I25" s="53">
        <f t="shared" si="2"/>
        <v>0</v>
      </c>
      <c r="J25" s="55">
        <v>1090820</v>
      </c>
      <c r="K25" s="29">
        <v>44082</v>
      </c>
      <c r="L25" s="49"/>
      <c r="M25" s="47" t="s">
        <v>88</v>
      </c>
      <c r="N25" s="33"/>
      <c r="O25" s="21"/>
      <c r="P25" s="12"/>
      <c r="Q25" s="12"/>
      <c r="R25" s="12"/>
      <c r="S25" s="12"/>
      <c r="T25" s="12"/>
      <c r="U25" s="12"/>
      <c r="V25" s="12"/>
      <c r="W25" s="12"/>
      <c r="X25" s="12">
        <v>6480</v>
      </c>
      <c r="Y25" s="12"/>
      <c r="Z25" s="12"/>
      <c r="AA25" s="12"/>
    </row>
    <row r="26" spans="1:27" ht="132">
      <c r="A26" s="50">
        <v>22</v>
      </c>
      <c r="B26" s="49" t="s">
        <v>450</v>
      </c>
      <c r="C26" s="50" t="s">
        <v>446</v>
      </c>
      <c r="D26" s="3" t="s">
        <v>447</v>
      </c>
      <c r="E26" s="49" t="s">
        <v>448</v>
      </c>
      <c r="F26" s="52">
        <v>171000</v>
      </c>
      <c r="G26" s="52">
        <f t="shared" si="0"/>
        <v>11262</v>
      </c>
      <c r="H26" s="52">
        <f t="shared" si="1"/>
        <v>171000</v>
      </c>
      <c r="I26" s="53">
        <f t="shared" si="2"/>
        <v>0</v>
      </c>
      <c r="J26" s="55">
        <v>10909</v>
      </c>
      <c r="K26" s="29">
        <v>44110</v>
      </c>
      <c r="L26" s="49"/>
      <c r="M26" s="47" t="s">
        <v>81</v>
      </c>
      <c r="N26" s="33"/>
      <c r="O26" s="21"/>
      <c r="P26" s="12"/>
      <c r="Q26" s="12"/>
      <c r="R26" s="12"/>
      <c r="S26" s="12"/>
      <c r="T26" s="12"/>
      <c r="U26" s="12"/>
      <c r="V26" s="12"/>
      <c r="W26" s="12"/>
      <c r="X26" s="12">
        <v>159738</v>
      </c>
      <c r="Y26" s="12">
        <v>11262</v>
      </c>
      <c r="Z26" s="12"/>
      <c r="AA26" s="12"/>
    </row>
    <row r="27" spans="1:27" ht="82.5">
      <c r="A27" s="50">
        <v>23</v>
      </c>
      <c r="B27" s="49" t="s">
        <v>463</v>
      </c>
      <c r="C27" s="50" t="s">
        <v>459</v>
      </c>
      <c r="D27" s="3" t="s">
        <v>460</v>
      </c>
      <c r="E27" s="49" t="s">
        <v>464</v>
      </c>
      <c r="F27" s="52">
        <v>28800</v>
      </c>
      <c r="G27" s="52">
        <f>Y27</f>
        <v>1468</v>
      </c>
      <c r="H27" s="52">
        <f>SUM(P27:Y27)</f>
        <v>1468</v>
      </c>
      <c r="I27" s="53">
        <f>F27-H27</f>
        <v>27332</v>
      </c>
      <c r="J27" s="55" t="s">
        <v>462</v>
      </c>
      <c r="K27" s="29"/>
      <c r="L27" s="49"/>
      <c r="M27" s="47" t="s">
        <v>461</v>
      </c>
      <c r="N27" s="33"/>
      <c r="O27" s="21"/>
      <c r="P27" s="12"/>
      <c r="Q27" s="12"/>
      <c r="R27" s="12"/>
      <c r="S27" s="12"/>
      <c r="T27" s="12"/>
      <c r="U27" s="12"/>
      <c r="V27" s="12"/>
      <c r="W27" s="12"/>
      <c r="X27" s="12"/>
      <c r="Y27" s="12">
        <v>1468</v>
      </c>
      <c r="Z27" s="12"/>
      <c r="AA27" s="12"/>
    </row>
    <row r="28" spans="1:27" ht="115.5">
      <c r="A28" s="50">
        <v>24</v>
      </c>
      <c r="B28" s="49" t="s">
        <v>227</v>
      </c>
      <c r="C28" s="50" t="s">
        <v>222</v>
      </c>
      <c r="D28" s="3" t="s">
        <v>223</v>
      </c>
      <c r="E28" s="49" t="s">
        <v>224</v>
      </c>
      <c r="F28" s="52">
        <v>21730</v>
      </c>
      <c r="G28" s="52">
        <f t="shared" si="0"/>
        <v>0</v>
      </c>
      <c r="H28" s="52">
        <f t="shared" si="1"/>
        <v>0</v>
      </c>
      <c r="I28" s="53">
        <f t="shared" si="2"/>
        <v>21730</v>
      </c>
      <c r="J28" s="55" t="s">
        <v>225</v>
      </c>
      <c r="K28" s="29"/>
      <c r="L28" s="49"/>
      <c r="M28" s="47" t="s">
        <v>226</v>
      </c>
      <c r="N28" s="33"/>
      <c r="O28" s="21"/>
      <c r="P28" s="12"/>
      <c r="Q28" s="12"/>
      <c r="R28" s="12"/>
      <c r="S28" s="12"/>
      <c r="T28" s="12"/>
      <c r="U28" s="12"/>
      <c r="V28" s="12"/>
      <c r="W28" s="12"/>
      <c r="X28" s="12"/>
      <c r="Y28" s="12"/>
      <c r="Z28" s="12"/>
      <c r="AA28" s="12"/>
    </row>
    <row r="29" spans="1:27" ht="99">
      <c r="A29" s="50">
        <v>25</v>
      </c>
      <c r="B29" s="49" t="s">
        <v>233</v>
      </c>
      <c r="C29" s="50" t="s">
        <v>228</v>
      </c>
      <c r="D29" s="3" t="s">
        <v>229</v>
      </c>
      <c r="E29" s="49" t="s">
        <v>231</v>
      </c>
      <c r="F29" s="52">
        <v>14000</v>
      </c>
      <c r="G29" s="52">
        <f>Y29</f>
        <v>0</v>
      </c>
      <c r="H29" s="52">
        <f>SUM(P29:Y29)</f>
        <v>14000</v>
      </c>
      <c r="I29" s="53">
        <f>F29-H29</f>
        <v>0</v>
      </c>
      <c r="J29" s="55" t="s">
        <v>232</v>
      </c>
      <c r="K29" s="29"/>
      <c r="L29" s="49"/>
      <c r="M29" s="47" t="s">
        <v>81</v>
      </c>
      <c r="N29" s="33"/>
      <c r="O29" s="21"/>
      <c r="P29" s="12"/>
      <c r="Q29" s="12"/>
      <c r="R29" s="12"/>
      <c r="S29" s="12">
        <v>14000</v>
      </c>
      <c r="T29" s="12"/>
      <c r="U29" s="12"/>
      <c r="V29" s="12"/>
      <c r="W29" s="12"/>
      <c r="X29" s="12"/>
      <c r="Y29" s="12"/>
      <c r="Z29" s="12"/>
      <c r="AA29" s="12"/>
    </row>
    <row r="30" spans="1:27" ht="66">
      <c r="A30" s="50">
        <v>26</v>
      </c>
      <c r="B30" s="49" t="s">
        <v>394</v>
      </c>
      <c r="C30" s="50" t="s">
        <v>390</v>
      </c>
      <c r="D30" s="3" t="s">
        <v>411</v>
      </c>
      <c r="E30" s="49" t="s">
        <v>391</v>
      </c>
      <c r="F30" s="52">
        <v>3000</v>
      </c>
      <c r="G30" s="52">
        <f t="shared" si="0"/>
        <v>0</v>
      </c>
      <c r="H30" s="52">
        <f t="shared" si="1"/>
        <v>3000</v>
      </c>
      <c r="I30" s="53">
        <f t="shared" si="2"/>
        <v>0</v>
      </c>
      <c r="J30" s="55" t="s">
        <v>392</v>
      </c>
      <c r="K30" s="29">
        <v>44056</v>
      </c>
      <c r="L30" s="49"/>
      <c r="M30" s="47" t="s">
        <v>81</v>
      </c>
      <c r="N30" s="33"/>
      <c r="O30" s="21"/>
      <c r="P30" s="12"/>
      <c r="Q30" s="12"/>
      <c r="R30" s="12"/>
      <c r="S30" s="12"/>
      <c r="T30" s="12"/>
      <c r="U30" s="12"/>
      <c r="V30" s="12"/>
      <c r="W30" s="12">
        <v>3000</v>
      </c>
      <c r="X30" s="12"/>
      <c r="Y30" s="12"/>
      <c r="Z30" s="12"/>
      <c r="AA30" s="12"/>
    </row>
    <row r="31" spans="1:27" ht="231">
      <c r="A31" s="50">
        <v>27</v>
      </c>
      <c r="B31" s="49" t="s">
        <v>419</v>
      </c>
      <c r="C31" s="50" t="s">
        <v>417</v>
      </c>
      <c r="D31" s="3" t="s">
        <v>416</v>
      </c>
      <c r="E31" s="49" t="s">
        <v>420</v>
      </c>
      <c r="F31" s="52">
        <v>57000</v>
      </c>
      <c r="G31" s="52">
        <f>Y31</f>
        <v>0</v>
      </c>
      <c r="H31" s="52">
        <f>SUM(P31:Y31)</f>
        <v>57000</v>
      </c>
      <c r="I31" s="53">
        <f>F31-H31</f>
        <v>0</v>
      </c>
      <c r="J31" s="55"/>
      <c r="K31" s="29">
        <v>44082</v>
      </c>
      <c r="L31" s="49"/>
      <c r="M31" s="47" t="s">
        <v>88</v>
      </c>
      <c r="N31" s="33"/>
      <c r="O31" s="21"/>
      <c r="P31" s="12"/>
      <c r="Q31" s="12"/>
      <c r="R31" s="12"/>
      <c r="S31" s="12"/>
      <c r="T31" s="12"/>
      <c r="U31" s="12"/>
      <c r="V31" s="12"/>
      <c r="W31" s="12">
        <v>57000</v>
      </c>
      <c r="X31" s="12"/>
      <c r="Y31" s="12"/>
      <c r="Z31" s="12"/>
      <c r="AA31" s="12"/>
    </row>
    <row r="32" spans="1:27" ht="231">
      <c r="A32" s="50">
        <v>28</v>
      </c>
      <c r="B32" s="49" t="s">
        <v>433</v>
      </c>
      <c r="C32" s="50" t="s">
        <v>417</v>
      </c>
      <c r="D32" s="3" t="s">
        <v>421</v>
      </c>
      <c r="E32" s="49" t="s">
        <v>423</v>
      </c>
      <c r="F32" s="52">
        <v>40000</v>
      </c>
      <c r="G32" s="52">
        <f>Y32</f>
        <v>0</v>
      </c>
      <c r="H32" s="52">
        <f>SUM(P32:Y32)</f>
        <v>40000</v>
      </c>
      <c r="I32" s="53">
        <f>F32-H32</f>
        <v>0</v>
      </c>
      <c r="J32" s="55"/>
      <c r="K32" s="29">
        <v>44081</v>
      </c>
      <c r="L32" s="49"/>
      <c r="M32" s="47" t="s">
        <v>226</v>
      </c>
      <c r="N32" s="33"/>
      <c r="O32" s="21"/>
      <c r="P32" s="12"/>
      <c r="Q32" s="12"/>
      <c r="R32" s="12"/>
      <c r="S32" s="12"/>
      <c r="T32" s="12"/>
      <c r="U32" s="12"/>
      <c r="V32" s="12"/>
      <c r="W32" s="12">
        <v>40000</v>
      </c>
      <c r="X32" s="12"/>
      <c r="Y32" s="12"/>
      <c r="Z32" s="12"/>
      <c r="AA32" s="12"/>
    </row>
    <row r="33" spans="1:27" ht="82.5">
      <c r="A33" s="50">
        <v>29</v>
      </c>
      <c r="B33" s="49" t="s">
        <v>413</v>
      </c>
      <c r="C33" s="50" t="s">
        <v>395</v>
      </c>
      <c r="D33" s="3" t="s">
        <v>396</v>
      </c>
      <c r="E33" s="49" t="s">
        <v>399</v>
      </c>
      <c r="F33" s="52">
        <v>386145</v>
      </c>
      <c r="G33" s="52">
        <f t="shared" si="0"/>
        <v>135541</v>
      </c>
      <c r="H33" s="52">
        <f t="shared" si="1"/>
        <v>168152</v>
      </c>
      <c r="I33" s="53">
        <f t="shared" si="2"/>
        <v>217993</v>
      </c>
      <c r="J33" s="55" t="s">
        <v>398</v>
      </c>
      <c r="K33" s="29"/>
      <c r="L33" s="49"/>
      <c r="M33" s="47" t="s">
        <v>88</v>
      </c>
      <c r="N33" s="33"/>
      <c r="O33" s="21"/>
      <c r="P33" s="12"/>
      <c r="Q33" s="12"/>
      <c r="R33" s="12"/>
      <c r="S33" s="12"/>
      <c r="T33" s="12"/>
      <c r="U33" s="12"/>
      <c r="V33" s="12"/>
      <c r="W33" s="12"/>
      <c r="X33" s="12">
        <v>32611</v>
      </c>
      <c r="Y33" s="12">
        <v>135541</v>
      </c>
      <c r="Z33" s="12"/>
      <c r="AA33" s="12"/>
    </row>
    <row r="34" spans="1:27" ht="148.5">
      <c r="A34" s="50">
        <v>30</v>
      </c>
      <c r="B34" s="49" t="s">
        <v>468</v>
      </c>
      <c r="C34" s="50" t="s">
        <v>465</v>
      </c>
      <c r="D34" s="3" t="s">
        <v>466</v>
      </c>
      <c r="E34" s="60" t="s">
        <v>467</v>
      </c>
      <c r="F34" s="52">
        <v>195000</v>
      </c>
      <c r="G34" s="52">
        <f>Y34</f>
        <v>193504</v>
      </c>
      <c r="H34" s="52">
        <f>SUM(P34:Y34)</f>
        <v>193504</v>
      </c>
      <c r="I34" s="53">
        <f>F34-H34</f>
        <v>1496</v>
      </c>
      <c r="J34" s="55" t="s">
        <v>398</v>
      </c>
      <c r="K34" s="29"/>
      <c r="L34" s="49"/>
      <c r="M34" s="47" t="s">
        <v>88</v>
      </c>
      <c r="N34" s="33"/>
      <c r="O34" s="21"/>
      <c r="P34" s="12"/>
      <c r="Q34" s="12"/>
      <c r="R34" s="12"/>
      <c r="S34" s="12"/>
      <c r="T34" s="12"/>
      <c r="U34" s="12"/>
      <c r="V34" s="12"/>
      <c r="W34" s="12"/>
      <c r="X34" s="12"/>
      <c r="Y34" s="12">
        <v>193504</v>
      </c>
      <c r="Z34" s="12"/>
      <c r="AA34" s="12"/>
    </row>
    <row r="35" spans="1:27" ht="66">
      <c r="A35" s="50">
        <v>31</v>
      </c>
      <c r="B35" s="49" t="s">
        <v>175</v>
      </c>
      <c r="C35" s="50" t="s">
        <v>174</v>
      </c>
      <c r="D35" s="3" t="s">
        <v>177</v>
      </c>
      <c r="E35" s="49" t="s">
        <v>178</v>
      </c>
      <c r="F35" s="52">
        <v>4000</v>
      </c>
      <c r="G35" s="52">
        <f t="shared" si="0"/>
        <v>0</v>
      </c>
      <c r="H35" s="52">
        <f t="shared" si="1"/>
        <v>4000</v>
      </c>
      <c r="I35" s="53">
        <f t="shared" si="2"/>
        <v>0</v>
      </c>
      <c r="J35" s="55" t="s">
        <v>179</v>
      </c>
      <c r="K35" s="29">
        <v>43928</v>
      </c>
      <c r="L35" s="49"/>
      <c r="M35" s="47" t="s">
        <v>81</v>
      </c>
      <c r="N35" s="33"/>
      <c r="O35" s="21"/>
      <c r="P35" s="12"/>
      <c r="Q35" s="12"/>
      <c r="R35" s="12">
        <v>4000</v>
      </c>
      <c r="S35" s="12"/>
      <c r="T35" s="12"/>
      <c r="U35" s="12"/>
      <c r="V35" s="12"/>
      <c r="W35" s="12"/>
      <c r="X35" s="12"/>
      <c r="Y35" s="12"/>
      <c r="Z35" s="12"/>
      <c r="AA35" s="12"/>
    </row>
    <row r="36" spans="1:27" ht="66">
      <c r="A36" s="50">
        <v>32</v>
      </c>
      <c r="B36" s="49" t="s">
        <v>284</v>
      </c>
      <c r="C36" s="50" t="s">
        <v>279</v>
      </c>
      <c r="D36" s="3" t="s">
        <v>280</v>
      </c>
      <c r="E36" s="49" t="s">
        <v>281</v>
      </c>
      <c r="F36" s="52">
        <v>345878</v>
      </c>
      <c r="G36" s="52">
        <f t="shared" si="0"/>
        <v>0</v>
      </c>
      <c r="H36" s="52">
        <f t="shared" si="1"/>
        <v>345878</v>
      </c>
      <c r="I36" s="53">
        <f t="shared" si="2"/>
        <v>0</v>
      </c>
      <c r="J36" s="55" t="s">
        <v>282</v>
      </c>
      <c r="K36" s="29">
        <v>43971</v>
      </c>
      <c r="L36" s="49"/>
      <c r="M36" s="47" t="s">
        <v>226</v>
      </c>
      <c r="N36" s="33"/>
      <c r="O36" s="21"/>
      <c r="P36" s="12"/>
      <c r="Q36" s="12"/>
      <c r="R36" s="12"/>
      <c r="S36" s="12"/>
      <c r="T36" s="12">
        <v>345878</v>
      </c>
      <c r="U36" s="12"/>
      <c r="V36" s="12"/>
      <c r="W36" s="12"/>
      <c r="X36" s="12"/>
      <c r="Y36" s="12"/>
      <c r="Z36" s="12"/>
      <c r="AA36" s="12"/>
    </row>
    <row r="37" spans="1:27" ht="148.5">
      <c r="A37" s="50">
        <v>33</v>
      </c>
      <c r="B37" s="49" t="s">
        <v>350</v>
      </c>
      <c r="C37" s="50" t="s">
        <v>347</v>
      </c>
      <c r="D37" s="3" t="s">
        <v>348</v>
      </c>
      <c r="E37" s="49" t="s">
        <v>349</v>
      </c>
      <c r="F37" s="52">
        <v>5933</v>
      </c>
      <c r="G37" s="52">
        <f t="shared" si="0"/>
        <v>0</v>
      </c>
      <c r="H37" s="52">
        <f t="shared" si="1"/>
        <v>5933</v>
      </c>
      <c r="I37" s="53">
        <f t="shared" si="2"/>
        <v>0</v>
      </c>
      <c r="J37" s="55">
        <v>10907</v>
      </c>
      <c r="K37" s="29">
        <v>44018</v>
      </c>
      <c r="L37" s="49"/>
      <c r="M37" s="47" t="s">
        <v>226</v>
      </c>
      <c r="N37" s="33"/>
      <c r="O37" s="21"/>
      <c r="P37" s="12"/>
      <c r="Q37" s="12"/>
      <c r="R37" s="12"/>
      <c r="S37" s="12"/>
      <c r="T37" s="12"/>
      <c r="U37" s="12"/>
      <c r="V37" s="12">
        <v>5933</v>
      </c>
      <c r="W37" s="12"/>
      <c r="X37" s="12"/>
      <c r="Y37" s="12"/>
      <c r="Z37" s="12"/>
      <c r="AA37" s="12"/>
    </row>
    <row r="38" spans="1:27" ht="101.25" customHeight="1">
      <c r="A38" s="50">
        <v>34</v>
      </c>
      <c r="B38" s="69" t="s">
        <v>275</v>
      </c>
      <c r="C38" s="50" t="s">
        <v>269</v>
      </c>
      <c r="D38" s="3" t="s">
        <v>271</v>
      </c>
      <c r="E38" s="49" t="s">
        <v>273</v>
      </c>
      <c r="F38" s="52">
        <v>93600</v>
      </c>
      <c r="G38" s="52">
        <f t="shared" si="0"/>
        <v>0</v>
      </c>
      <c r="H38" s="52">
        <f t="shared" si="1"/>
        <v>93600</v>
      </c>
      <c r="I38" s="53">
        <f t="shared" si="2"/>
        <v>0</v>
      </c>
      <c r="J38" s="55" t="s">
        <v>102</v>
      </c>
      <c r="K38" s="29"/>
      <c r="L38" s="49"/>
      <c r="M38" s="47" t="s">
        <v>88</v>
      </c>
      <c r="N38" s="33"/>
      <c r="O38" s="21"/>
      <c r="P38" s="12"/>
      <c r="Q38" s="12"/>
      <c r="R38" s="12"/>
      <c r="S38" s="12"/>
      <c r="T38" s="12">
        <v>38160</v>
      </c>
      <c r="U38" s="12">
        <v>18720</v>
      </c>
      <c r="V38" s="12">
        <v>36720</v>
      </c>
      <c r="W38" s="12"/>
      <c r="X38" s="12"/>
      <c r="Y38" s="12"/>
      <c r="Z38" s="12"/>
      <c r="AA38" s="12"/>
    </row>
    <row r="39" spans="1:27" ht="101.25" customHeight="1">
      <c r="A39" s="50">
        <v>35</v>
      </c>
      <c r="B39" s="70"/>
      <c r="C39" s="50" t="s">
        <v>270</v>
      </c>
      <c r="D39" s="3" t="s">
        <v>121</v>
      </c>
      <c r="E39" s="49" t="s">
        <v>273</v>
      </c>
      <c r="F39" s="52">
        <v>1788</v>
      </c>
      <c r="G39" s="52">
        <f t="shared" si="0"/>
        <v>0</v>
      </c>
      <c r="H39" s="52">
        <f t="shared" si="1"/>
        <v>1788</v>
      </c>
      <c r="I39" s="53">
        <f t="shared" si="2"/>
        <v>0</v>
      </c>
      <c r="J39" s="55" t="s">
        <v>102</v>
      </c>
      <c r="K39" s="29"/>
      <c r="L39" s="49"/>
      <c r="M39" s="47" t="s">
        <v>88</v>
      </c>
      <c r="N39" s="33"/>
      <c r="O39" s="21"/>
      <c r="P39" s="12"/>
      <c r="Q39" s="12"/>
      <c r="R39" s="12"/>
      <c r="S39" s="12"/>
      <c r="T39" s="12">
        <v>724</v>
      </c>
      <c r="U39" s="12">
        <v>358</v>
      </c>
      <c r="V39" s="12">
        <v>706</v>
      </c>
      <c r="W39" s="12"/>
      <c r="X39" s="12"/>
      <c r="Y39" s="12"/>
      <c r="Z39" s="12"/>
      <c r="AA39" s="12"/>
    </row>
    <row r="40" spans="1:27" ht="99">
      <c r="A40" s="50">
        <v>36</v>
      </c>
      <c r="B40" s="49" t="s">
        <v>202</v>
      </c>
      <c r="C40" s="50" t="s">
        <v>198</v>
      </c>
      <c r="D40" s="3" t="s">
        <v>199</v>
      </c>
      <c r="E40" s="49" t="s">
        <v>200</v>
      </c>
      <c r="F40" s="52">
        <v>40000</v>
      </c>
      <c r="G40" s="52">
        <f t="shared" si="0"/>
        <v>12284</v>
      </c>
      <c r="H40" s="52">
        <f t="shared" si="1"/>
        <v>40000</v>
      </c>
      <c r="I40" s="53">
        <f t="shared" si="2"/>
        <v>0</v>
      </c>
      <c r="J40" s="55" t="s">
        <v>45</v>
      </c>
      <c r="K40" s="29">
        <v>44110</v>
      </c>
      <c r="L40" s="49"/>
      <c r="M40" s="47" t="s">
        <v>128</v>
      </c>
      <c r="N40" s="33"/>
      <c r="O40" s="21"/>
      <c r="P40" s="12"/>
      <c r="Q40" s="12"/>
      <c r="R40" s="12"/>
      <c r="S40" s="12"/>
      <c r="T40" s="12"/>
      <c r="U40" s="12"/>
      <c r="V40" s="12"/>
      <c r="W40" s="12"/>
      <c r="X40" s="12">
        <v>27716</v>
      </c>
      <c r="Y40" s="12">
        <v>12284</v>
      </c>
      <c r="Z40" s="12"/>
      <c r="AA40" s="12"/>
    </row>
    <row r="41" spans="1:27" ht="66">
      <c r="A41" s="50">
        <v>37</v>
      </c>
      <c r="B41" s="49" t="s">
        <v>129</v>
      </c>
      <c r="C41" s="50" t="s">
        <v>198</v>
      </c>
      <c r="D41" s="3" t="s">
        <v>234</v>
      </c>
      <c r="E41" s="49" t="s">
        <v>235</v>
      </c>
      <c r="F41" s="52">
        <v>5000</v>
      </c>
      <c r="G41" s="52">
        <f t="shared" si="0"/>
        <v>5000</v>
      </c>
      <c r="H41" s="52">
        <f t="shared" si="1"/>
        <v>5000</v>
      </c>
      <c r="I41" s="53">
        <f t="shared" si="2"/>
        <v>0</v>
      </c>
      <c r="J41" s="55" t="s">
        <v>236</v>
      </c>
      <c r="K41" s="29">
        <v>44110</v>
      </c>
      <c r="L41" s="49"/>
      <c r="M41" s="47" t="s">
        <v>128</v>
      </c>
      <c r="N41" s="33"/>
      <c r="O41" s="21"/>
      <c r="P41" s="12"/>
      <c r="Q41" s="12"/>
      <c r="R41" s="12"/>
      <c r="S41" s="12"/>
      <c r="T41" s="12"/>
      <c r="U41" s="12"/>
      <c r="V41" s="12"/>
      <c r="W41" s="12"/>
      <c r="X41" s="12"/>
      <c r="Y41" s="12">
        <v>5000</v>
      </c>
      <c r="Z41" s="12"/>
      <c r="AA41" s="12"/>
    </row>
    <row r="42" spans="1:27" ht="165">
      <c r="A42" s="50">
        <v>38</v>
      </c>
      <c r="B42" s="49" t="s">
        <v>427</v>
      </c>
      <c r="C42" s="50" t="s">
        <v>424</v>
      </c>
      <c r="D42" s="3" t="s">
        <v>425</v>
      </c>
      <c r="E42" s="49" t="s">
        <v>426</v>
      </c>
      <c r="F42" s="52">
        <v>10000</v>
      </c>
      <c r="G42" s="52">
        <f t="shared" si="0"/>
        <v>0</v>
      </c>
      <c r="H42" s="52">
        <f t="shared" si="1"/>
        <v>10000</v>
      </c>
      <c r="I42" s="53">
        <f t="shared" si="2"/>
        <v>0</v>
      </c>
      <c r="J42" s="55"/>
      <c r="K42" s="29"/>
      <c r="L42" s="49"/>
      <c r="M42" s="47" t="s">
        <v>226</v>
      </c>
      <c r="N42" s="33"/>
      <c r="O42" s="21"/>
      <c r="P42" s="12"/>
      <c r="Q42" s="12"/>
      <c r="R42" s="12"/>
      <c r="S42" s="12"/>
      <c r="T42" s="12"/>
      <c r="U42" s="12"/>
      <c r="V42" s="12"/>
      <c r="W42" s="12">
        <v>10000</v>
      </c>
      <c r="X42" s="12"/>
      <c r="Y42" s="12"/>
      <c r="Z42" s="12"/>
      <c r="AA42" s="12"/>
    </row>
    <row r="43" spans="1:27" ht="132">
      <c r="A43" s="50">
        <v>39</v>
      </c>
      <c r="B43" s="49" t="s">
        <v>473</v>
      </c>
      <c r="C43" s="50" t="s">
        <v>469</v>
      </c>
      <c r="D43" s="3" t="s">
        <v>470</v>
      </c>
      <c r="E43" s="49" t="s">
        <v>472</v>
      </c>
      <c r="F43" s="52">
        <v>5400</v>
      </c>
      <c r="G43" s="52">
        <f>Y43</f>
        <v>5400</v>
      </c>
      <c r="H43" s="52">
        <f>SUM(P43:Y43)</f>
        <v>5400</v>
      </c>
      <c r="I43" s="53">
        <f>F43-H43</f>
        <v>0</v>
      </c>
      <c r="J43" s="55">
        <v>10908</v>
      </c>
      <c r="K43" s="29"/>
      <c r="L43" s="49"/>
      <c r="M43" s="47" t="s">
        <v>471</v>
      </c>
      <c r="N43" s="33"/>
      <c r="O43" s="21"/>
      <c r="P43" s="12"/>
      <c r="Q43" s="12"/>
      <c r="R43" s="12"/>
      <c r="S43" s="12"/>
      <c r="T43" s="12"/>
      <c r="U43" s="12"/>
      <c r="V43" s="12"/>
      <c r="W43" s="12"/>
      <c r="X43" s="12"/>
      <c r="Y43" s="12">
        <v>5400</v>
      </c>
      <c r="Z43" s="12"/>
      <c r="AA43" s="12"/>
    </row>
    <row r="44" spans="1:27" ht="165">
      <c r="A44" s="50">
        <v>40</v>
      </c>
      <c r="B44" s="49" t="s">
        <v>300</v>
      </c>
      <c r="C44" s="50" t="s">
        <v>297</v>
      </c>
      <c r="D44" s="3" t="s">
        <v>296</v>
      </c>
      <c r="E44" s="49" t="s">
        <v>299</v>
      </c>
      <c r="F44" s="52">
        <v>5000</v>
      </c>
      <c r="G44" s="52">
        <f t="shared" si="0"/>
        <v>0</v>
      </c>
      <c r="H44" s="52">
        <f t="shared" si="1"/>
        <v>5000</v>
      </c>
      <c r="I44" s="53">
        <f t="shared" si="2"/>
        <v>0</v>
      </c>
      <c r="J44" s="55" t="s">
        <v>298</v>
      </c>
      <c r="K44" s="29">
        <v>44026</v>
      </c>
      <c r="L44" s="49"/>
      <c r="M44" s="47" t="s">
        <v>88</v>
      </c>
      <c r="N44" s="33"/>
      <c r="O44" s="21"/>
      <c r="P44" s="12"/>
      <c r="Q44" s="12"/>
      <c r="R44" s="12"/>
      <c r="S44" s="12"/>
      <c r="T44" s="12"/>
      <c r="U44" s="12"/>
      <c r="V44" s="12">
        <v>5000</v>
      </c>
      <c r="W44" s="12"/>
      <c r="X44" s="12"/>
      <c r="Y44" s="12"/>
      <c r="Z44" s="12"/>
      <c r="AA44" s="12"/>
    </row>
    <row r="45" spans="1:27" ht="82.5">
      <c r="A45" s="50">
        <v>41</v>
      </c>
      <c r="B45" s="49" t="s">
        <v>276</v>
      </c>
      <c r="C45" s="50" t="s">
        <v>211</v>
      </c>
      <c r="D45" s="3" t="s">
        <v>213</v>
      </c>
      <c r="E45" s="49" t="s">
        <v>212</v>
      </c>
      <c r="F45" s="52">
        <v>95000</v>
      </c>
      <c r="G45" s="52">
        <f t="shared" si="0"/>
        <v>0</v>
      </c>
      <c r="H45" s="52">
        <f t="shared" si="1"/>
        <v>95000</v>
      </c>
      <c r="I45" s="53">
        <f t="shared" si="2"/>
        <v>0</v>
      </c>
      <c r="J45" s="55" t="s">
        <v>214</v>
      </c>
      <c r="K45" s="29">
        <v>43941</v>
      </c>
      <c r="L45" s="49"/>
      <c r="M45" s="47" t="s">
        <v>115</v>
      </c>
      <c r="N45" s="33"/>
      <c r="O45" s="21"/>
      <c r="P45" s="12"/>
      <c r="Q45" s="12"/>
      <c r="R45" s="12"/>
      <c r="S45" s="12">
        <v>95000</v>
      </c>
      <c r="T45" s="12"/>
      <c r="U45" s="12"/>
      <c r="V45" s="12"/>
      <c r="W45" s="12"/>
      <c r="X45" s="12"/>
      <c r="Y45" s="12"/>
      <c r="Z45" s="12"/>
      <c r="AA45" s="12"/>
    </row>
    <row r="46" spans="1:34" ht="49.5">
      <c r="A46" s="50">
        <v>42</v>
      </c>
      <c r="B46" s="49" t="s">
        <v>307</v>
      </c>
      <c r="C46" s="50" t="s">
        <v>301</v>
      </c>
      <c r="D46" s="3" t="s">
        <v>302</v>
      </c>
      <c r="E46" s="49" t="s">
        <v>303</v>
      </c>
      <c r="F46" s="52">
        <f>SUM(AB46:AI46)</f>
        <v>30000</v>
      </c>
      <c r="G46" s="52">
        <f t="shared" si="0"/>
        <v>0</v>
      </c>
      <c r="H46" s="52">
        <f t="shared" si="1"/>
        <v>30000</v>
      </c>
      <c r="I46" s="53">
        <f t="shared" si="2"/>
        <v>0</v>
      </c>
      <c r="J46" s="14">
        <v>10912</v>
      </c>
      <c r="K46" s="29"/>
      <c r="L46" s="49"/>
      <c r="M46" s="47" t="s">
        <v>148</v>
      </c>
      <c r="N46" s="33"/>
      <c r="O46" s="21"/>
      <c r="P46" s="12"/>
      <c r="Q46" s="12"/>
      <c r="R46" s="12"/>
      <c r="S46" s="12"/>
      <c r="T46" s="12"/>
      <c r="U46" s="12"/>
      <c r="V46" s="12">
        <v>30000</v>
      </c>
      <c r="W46" s="12"/>
      <c r="X46" s="12"/>
      <c r="Y46" s="12"/>
      <c r="Z46" s="12"/>
      <c r="AA46" s="12"/>
      <c r="AH46" s="46">
        <v>30000</v>
      </c>
    </row>
    <row r="47" spans="1:39" ht="49.5">
      <c r="A47" s="50">
        <v>43</v>
      </c>
      <c r="B47" s="49" t="s">
        <v>143</v>
      </c>
      <c r="C47" s="50" t="s">
        <v>144</v>
      </c>
      <c r="D47" s="3" t="s">
        <v>145</v>
      </c>
      <c r="E47" s="49" t="s">
        <v>474</v>
      </c>
      <c r="F47" s="52">
        <f>SUM(AB47:AM47)</f>
        <v>2949056</v>
      </c>
      <c r="G47" s="52">
        <f t="shared" si="0"/>
        <v>275851</v>
      </c>
      <c r="H47" s="52">
        <f t="shared" si="1"/>
        <v>2913425</v>
      </c>
      <c r="I47" s="53">
        <f t="shared" si="2"/>
        <v>35631</v>
      </c>
      <c r="J47" s="14">
        <v>10912</v>
      </c>
      <c r="K47" s="29"/>
      <c r="L47" s="49" t="s">
        <v>147</v>
      </c>
      <c r="M47" s="47" t="s">
        <v>148</v>
      </c>
      <c r="N47" s="10"/>
      <c r="O47" s="21"/>
      <c r="P47" s="12">
        <v>544491</v>
      </c>
      <c r="Q47" s="12">
        <v>253106</v>
      </c>
      <c r="R47" s="12">
        <v>253106</v>
      </c>
      <c r="S47" s="12">
        <v>253106</v>
      </c>
      <c r="T47" s="12">
        <v>253106</v>
      </c>
      <c r="U47" s="12">
        <v>253106</v>
      </c>
      <c r="V47" s="12">
        <v>275851</v>
      </c>
      <c r="W47" s="12">
        <v>275851</v>
      </c>
      <c r="X47" s="12">
        <v>275851</v>
      </c>
      <c r="Y47" s="12">
        <v>275851</v>
      </c>
      <c r="Z47" s="12"/>
      <c r="AA47" s="12"/>
      <c r="AB47" s="46">
        <v>296328</v>
      </c>
      <c r="AC47" s="46">
        <v>258049</v>
      </c>
      <c r="AD47" s="46">
        <v>253106</v>
      </c>
      <c r="AE47" s="46">
        <v>253106</v>
      </c>
      <c r="AF47" s="46">
        <v>253106</v>
      </c>
      <c r="AG47" s="46">
        <v>253106</v>
      </c>
      <c r="AH47" s="46">
        <v>274106</v>
      </c>
      <c r="AI47" s="46">
        <v>280596</v>
      </c>
      <c r="AJ47" s="46">
        <v>275851</v>
      </c>
      <c r="AK47" s="46">
        <v>275851</v>
      </c>
      <c r="AL47" s="46">
        <v>275851</v>
      </c>
      <c r="AM47" s="46"/>
    </row>
    <row r="48" spans="1:39" ht="49.5">
      <c r="A48" s="50">
        <v>44</v>
      </c>
      <c r="B48" s="49" t="s">
        <v>306</v>
      </c>
      <c r="C48" s="50" t="s">
        <v>304</v>
      </c>
      <c r="D48" s="3" t="s">
        <v>305</v>
      </c>
      <c r="E48" s="49" t="s">
        <v>386</v>
      </c>
      <c r="F48" s="52">
        <f>SUM(AB48:AI48)</f>
        <v>113177</v>
      </c>
      <c r="G48" s="52">
        <f t="shared" si="0"/>
        <v>0</v>
      </c>
      <c r="H48" s="52">
        <f t="shared" si="1"/>
        <v>111177</v>
      </c>
      <c r="I48" s="53">
        <f t="shared" si="2"/>
        <v>2000</v>
      </c>
      <c r="J48" s="14">
        <v>10912</v>
      </c>
      <c r="K48" s="29"/>
      <c r="L48" s="49"/>
      <c r="M48" s="47" t="s">
        <v>148</v>
      </c>
      <c r="N48" s="10"/>
      <c r="O48" s="21"/>
      <c r="P48" s="12"/>
      <c r="Q48" s="12"/>
      <c r="R48" s="12"/>
      <c r="S48" s="12"/>
      <c r="T48" s="12"/>
      <c r="U48" s="12"/>
      <c r="V48" s="12">
        <v>111177</v>
      </c>
      <c r="W48" s="12"/>
      <c r="X48" s="12"/>
      <c r="Y48" s="12"/>
      <c r="Z48" s="12"/>
      <c r="AA48" s="12"/>
      <c r="AB48" s="46"/>
      <c r="AC48" s="46"/>
      <c r="AD48" s="46"/>
      <c r="AE48" s="46"/>
      <c r="AF48" s="46"/>
      <c r="AG48" s="46"/>
      <c r="AH48" s="46">
        <v>96213</v>
      </c>
      <c r="AI48" s="46">
        <v>16964</v>
      </c>
      <c r="AJ48" s="46"/>
      <c r="AK48" s="46"/>
      <c r="AL48" s="46"/>
      <c r="AM48" s="46"/>
    </row>
    <row r="49" spans="1:39" ht="49.5">
      <c r="A49" s="50">
        <v>45</v>
      </c>
      <c r="B49" s="49" t="s">
        <v>149</v>
      </c>
      <c r="C49" s="50" t="s">
        <v>58</v>
      </c>
      <c r="D49" s="3" t="s">
        <v>59</v>
      </c>
      <c r="E49" s="49" t="s">
        <v>428</v>
      </c>
      <c r="F49" s="52">
        <f>SUM(AB49:AJ49)</f>
        <v>430000</v>
      </c>
      <c r="G49" s="52">
        <f t="shared" si="0"/>
        <v>146600</v>
      </c>
      <c r="H49" s="52">
        <f t="shared" si="1"/>
        <v>311600</v>
      </c>
      <c r="I49" s="53">
        <f t="shared" si="2"/>
        <v>118400</v>
      </c>
      <c r="J49" s="14">
        <v>10912</v>
      </c>
      <c r="K49" s="29"/>
      <c r="L49" s="49"/>
      <c r="M49" s="47" t="s">
        <v>148</v>
      </c>
      <c r="N49" s="10"/>
      <c r="O49" s="21"/>
      <c r="P49" s="12"/>
      <c r="Q49" s="12"/>
      <c r="R49" s="12"/>
      <c r="S49" s="12">
        <v>139200</v>
      </c>
      <c r="T49" s="12">
        <v>25800</v>
      </c>
      <c r="U49" s="12"/>
      <c r="V49" s="12"/>
      <c r="W49" s="12"/>
      <c r="X49" s="12"/>
      <c r="Y49" s="12">
        <v>146600</v>
      </c>
      <c r="Z49" s="12"/>
      <c r="AA49" s="12"/>
      <c r="AB49" s="46"/>
      <c r="AC49" s="46">
        <v>139200</v>
      </c>
      <c r="AD49" s="46"/>
      <c r="AE49" s="46"/>
      <c r="AF49" s="46"/>
      <c r="AG49" s="46"/>
      <c r="AH49" s="46">
        <v>25800</v>
      </c>
      <c r="AI49" s="46"/>
      <c r="AJ49" s="46">
        <v>265000</v>
      </c>
      <c r="AK49" s="46"/>
      <c r="AL49" s="46"/>
      <c r="AM49" s="46"/>
    </row>
    <row r="50" spans="1:39" ht="49.5">
      <c r="A50" s="50">
        <v>46</v>
      </c>
      <c r="B50" s="49" t="s">
        <v>149</v>
      </c>
      <c r="C50" s="50" t="s">
        <v>384</v>
      </c>
      <c r="D50" s="3" t="s">
        <v>385</v>
      </c>
      <c r="E50" s="49" t="s">
        <v>386</v>
      </c>
      <c r="F50" s="52">
        <f>SUM(AB50:AI50)</f>
        <v>161925</v>
      </c>
      <c r="G50" s="52">
        <f t="shared" si="0"/>
        <v>0</v>
      </c>
      <c r="H50" s="52">
        <f t="shared" si="1"/>
        <v>161925</v>
      </c>
      <c r="I50" s="53">
        <f t="shared" si="2"/>
        <v>0</v>
      </c>
      <c r="J50" s="14"/>
      <c r="K50" s="29"/>
      <c r="L50" s="49"/>
      <c r="M50" s="47" t="s">
        <v>148</v>
      </c>
      <c r="N50" s="10"/>
      <c r="O50" s="21"/>
      <c r="P50" s="12"/>
      <c r="Q50" s="12"/>
      <c r="R50" s="12"/>
      <c r="S50" s="12"/>
      <c r="T50" s="12"/>
      <c r="U50" s="12"/>
      <c r="V50" s="12">
        <v>161925</v>
      </c>
      <c r="W50" s="12"/>
      <c r="X50" s="12"/>
      <c r="Y50" s="12"/>
      <c r="Z50" s="12"/>
      <c r="AA50" s="12"/>
      <c r="AB50" s="46"/>
      <c r="AC50" s="46"/>
      <c r="AD50" s="46"/>
      <c r="AE50" s="46"/>
      <c r="AF50" s="46"/>
      <c r="AG50" s="46"/>
      <c r="AH50" s="46"/>
      <c r="AI50" s="46">
        <v>161925</v>
      </c>
      <c r="AJ50" s="46"/>
      <c r="AK50" s="46"/>
      <c r="AL50" s="46"/>
      <c r="AM50" s="46"/>
    </row>
    <row r="51" spans="1:39" ht="99">
      <c r="A51" s="50">
        <v>47</v>
      </c>
      <c r="B51" s="49" t="s">
        <v>356</v>
      </c>
      <c r="C51" s="50" t="s">
        <v>351</v>
      </c>
      <c r="D51" s="3" t="s">
        <v>352</v>
      </c>
      <c r="E51" s="49" t="s">
        <v>354</v>
      </c>
      <c r="F51" s="52">
        <v>1375</v>
      </c>
      <c r="G51" s="52">
        <f t="shared" si="0"/>
        <v>0</v>
      </c>
      <c r="H51" s="52">
        <f t="shared" si="1"/>
        <v>1375</v>
      </c>
      <c r="I51" s="53">
        <f t="shared" si="2"/>
        <v>0</v>
      </c>
      <c r="J51" s="14" t="s">
        <v>355</v>
      </c>
      <c r="K51" s="29"/>
      <c r="L51" s="49"/>
      <c r="M51" s="47" t="s">
        <v>81</v>
      </c>
      <c r="N51" s="10"/>
      <c r="O51" s="21"/>
      <c r="P51" s="12"/>
      <c r="Q51" s="12"/>
      <c r="R51" s="12"/>
      <c r="S51" s="12"/>
      <c r="T51" s="12"/>
      <c r="U51" s="12"/>
      <c r="V51" s="12">
        <v>1375</v>
      </c>
      <c r="W51" s="12"/>
      <c r="X51" s="12"/>
      <c r="Y51" s="12"/>
      <c r="Z51" s="12"/>
      <c r="AA51" s="12"/>
      <c r="AB51" s="46"/>
      <c r="AC51" s="46"/>
      <c r="AD51" s="46"/>
      <c r="AE51" s="46"/>
      <c r="AF51" s="46"/>
      <c r="AG51" s="46"/>
      <c r="AH51" s="46"/>
      <c r="AI51" s="46"/>
      <c r="AJ51" s="46"/>
      <c r="AK51" s="46"/>
      <c r="AL51" s="46"/>
      <c r="AM51" s="46"/>
    </row>
    <row r="52" spans="1:39" ht="264">
      <c r="A52" s="50">
        <v>48</v>
      </c>
      <c r="B52" s="49" t="s">
        <v>362</v>
      </c>
      <c r="C52" s="50" t="s">
        <v>357</v>
      </c>
      <c r="D52" s="3" t="s">
        <v>361</v>
      </c>
      <c r="E52" s="49" t="s">
        <v>358</v>
      </c>
      <c r="F52" s="52">
        <v>57480</v>
      </c>
      <c r="G52" s="52">
        <f t="shared" si="0"/>
        <v>0</v>
      </c>
      <c r="H52" s="52">
        <f t="shared" si="1"/>
        <v>4076</v>
      </c>
      <c r="I52" s="53">
        <f t="shared" si="2"/>
        <v>53404</v>
      </c>
      <c r="J52" s="14" t="s">
        <v>360</v>
      </c>
      <c r="K52" s="29"/>
      <c r="L52" s="49"/>
      <c r="M52" s="47" t="s">
        <v>115</v>
      </c>
      <c r="N52" s="10"/>
      <c r="O52" s="21"/>
      <c r="P52" s="12"/>
      <c r="Q52" s="12"/>
      <c r="R52" s="12"/>
      <c r="S52" s="12"/>
      <c r="T52" s="12"/>
      <c r="U52" s="12"/>
      <c r="V52" s="12"/>
      <c r="W52" s="12"/>
      <c r="X52" s="12">
        <v>4076</v>
      </c>
      <c r="Y52" s="12"/>
      <c r="Z52" s="12"/>
      <c r="AA52" s="12"/>
      <c r="AB52" s="46"/>
      <c r="AC52" s="46"/>
      <c r="AD52" s="46"/>
      <c r="AE52" s="46"/>
      <c r="AF52" s="46"/>
      <c r="AG52" s="46"/>
      <c r="AH52" s="46"/>
      <c r="AI52" s="46"/>
      <c r="AJ52" s="46"/>
      <c r="AK52" s="46"/>
      <c r="AL52" s="46"/>
      <c r="AM52" s="46"/>
    </row>
    <row r="53" spans="1:39" ht="82.5">
      <c r="A53" s="50">
        <v>49</v>
      </c>
      <c r="B53" s="49" t="s">
        <v>366</v>
      </c>
      <c r="C53" s="50" t="s">
        <v>363</v>
      </c>
      <c r="D53" s="3" t="s">
        <v>364</v>
      </c>
      <c r="E53" s="49" t="s">
        <v>367</v>
      </c>
      <c r="F53" s="52">
        <v>6000</v>
      </c>
      <c r="G53" s="52">
        <f t="shared" si="0"/>
        <v>0</v>
      </c>
      <c r="H53" s="52">
        <f t="shared" si="1"/>
        <v>6000</v>
      </c>
      <c r="I53" s="53">
        <f t="shared" si="2"/>
        <v>0</v>
      </c>
      <c r="J53" s="14"/>
      <c r="K53" s="29"/>
      <c r="L53" s="49"/>
      <c r="M53" s="47" t="s">
        <v>148</v>
      </c>
      <c r="N53" s="10"/>
      <c r="O53" s="21"/>
      <c r="P53" s="12"/>
      <c r="Q53" s="12"/>
      <c r="R53" s="12"/>
      <c r="S53" s="12"/>
      <c r="T53" s="12"/>
      <c r="U53" s="12">
        <v>6000</v>
      </c>
      <c r="V53" s="12"/>
      <c r="W53" s="12"/>
      <c r="X53" s="12"/>
      <c r="Y53" s="12"/>
      <c r="Z53" s="12"/>
      <c r="AA53" s="12"/>
      <c r="AB53" s="46"/>
      <c r="AC53" s="46"/>
      <c r="AD53" s="46"/>
      <c r="AE53" s="46"/>
      <c r="AF53" s="46"/>
      <c r="AG53" s="46"/>
      <c r="AH53" s="46"/>
      <c r="AI53" s="46"/>
      <c r="AJ53" s="46"/>
      <c r="AK53" s="46"/>
      <c r="AL53" s="46"/>
      <c r="AM53" s="46"/>
    </row>
    <row r="54" spans="1:39" ht="82.5">
      <c r="A54" s="50">
        <v>50</v>
      </c>
      <c r="B54" s="49" t="s">
        <v>456</v>
      </c>
      <c r="C54" s="50" t="s">
        <v>452</v>
      </c>
      <c r="D54" s="3" t="s">
        <v>453</v>
      </c>
      <c r="E54" s="49" t="s">
        <v>454</v>
      </c>
      <c r="F54" s="52">
        <v>100000</v>
      </c>
      <c r="G54" s="52">
        <f t="shared" si="0"/>
        <v>0</v>
      </c>
      <c r="H54" s="52">
        <f t="shared" si="1"/>
        <v>0</v>
      </c>
      <c r="I54" s="53">
        <f t="shared" si="2"/>
        <v>100000</v>
      </c>
      <c r="J54" s="14"/>
      <c r="K54" s="29"/>
      <c r="L54" s="49"/>
      <c r="M54" s="47" t="s">
        <v>455</v>
      </c>
      <c r="N54" s="10"/>
      <c r="O54" s="21"/>
      <c r="P54" s="12"/>
      <c r="Q54" s="12"/>
      <c r="R54" s="12"/>
      <c r="S54" s="12"/>
      <c r="T54" s="12"/>
      <c r="U54" s="12"/>
      <c r="V54" s="12"/>
      <c r="W54" s="12"/>
      <c r="X54" s="12"/>
      <c r="Y54" s="12"/>
      <c r="Z54" s="12"/>
      <c r="AA54" s="12"/>
      <c r="AB54" s="46"/>
      <c r="AC54" s="46"/>
      <c r="AD54" s="46"/>
      <c r="AE54" s="46"/>
      <c r="AF54" s="46"/>
      <c r="AG54" s="46"/>
      <c r="AH54" s="46"/>
      <c r="AI54" s="46"/>
      <c r="AJ54" s="46"/>
      <c r="AK54" s="46"/>
      <c r="AL54" s="46"/>
      <c r="AM54" s="46"/>
    </row>
    <row r="55" spans="1:39" ht="99">
      <c r="A55" s="50">
        <v>51</v>
      </c>
      <c r="B55" s="49" t="s">
        <v>186</v>
      </c>
      <c r="C55" s="50" t="s">
        <v>182</v>
      </c>
      <c r="D55" s="3" t="s">
        <v>183</v>
      </c>
      <c r="E55" s="49" t="s">
        <v>184</v>
      </c>
      <c r="F55" s="52">
        <v>2560</v>
      </c>
      <c r="G55" s="52">
        <f t="shared" si="0"/>
        <v>0</v>
      </c>
      <c r="H55" s="52">
        <f t="shared" si="1"/>
        <v>2560</v>
      </c>
      <c r="I55" s="53">
        <f t="shared" si="2"/>
        <v>0</v>
      </c>
      <c r="J55" s="14">
        <v>10812</v>
      </c>
      <c r="K55" s="29"/>
      <c r="L55" s="49"/>
      <c r="M55" s="47" t="s">
        <v>185</v>
      </c>
      <c r="N55" s="10"/>
      <c r="O55" s="21"/>
      <c r="P55" s="12"/>
      <c r="Q55" s="12"/>
      <c r="R55" s="12">
        <v>2560</v>
      </c>
      <c r="S55" s="12"/>
      <c r="T55" s="12"/>
      <c r="U55" s="12"/>
      <c r="V55" s="12"/>
      <c r="W55" s="12"/>
      <c r="X55" s="12"/>
      <c r="Y55" s="12"/>
      <c r="Z55" s="12"/>
      <c r="AA55" s="12"/>
      <c r="AB55" s="46"/>
      <c r="AC55" s="46"/>
      <c r="AD55" s="46"/>
      <c r="AE55" s="46"/>
      <c r="AF55" s="46"/>
      <c r="AG55" s="46"/>
      <c r="AH55" s="46"/>
      <c r="AI55" s="46"/>
      <c r="AJ55" s="46"/>
      <c r="AK55" s="46"/>
      <c r="AL55" s="46"/>
      <c r="AM55" s="46"/>
    </row>
    <row r="56" spans="1:39" ht="99">
      <c r="A56" s="50">
        <v>52</v>
      </c>
      <c r="B56" s="49" t="s">
        <v>278</v>
      </c>
      <c r="C56" s="50" t="s">
        <v>240</v>
      </c>
      <c r="D56" s="3" t="s">
        <v>241</v>
      </c>
      <c r="E56" s="49" t="s">
        <v>243</v>
      </c>
      <c r="F56" s="52">
        <v>29526</v>
      </c>
      <c r="G56" s="52">
        <f t="shared" si="0"/>
        <v>0</v>
      </c>
      <c r="H56" s="52">
        <f t="shared" si="1"/>
        <v>29526</v>
      </c>
      <c r="I56" s="53">
        <f t="shared" si="2"/>
        <v>0</v>
      </c>
      <c r="J56" s="14"/>
      <c r="K56" s="29"/>
      <c r="L56" s="49"/>
      <c r="M56" s="47" t="s">
        <v>185</v>
      </c>
      <c r="N56" s="10"/>
      <c r="O56" s="21"/>
      <c r="P56" s="12"/>
      <c r="Q56" s="12"/>
      <c r="R56" s="12"/>
      <c r="S56" s="12">
        <v>29526</v>
      </c>
      <c r="T56" s="12"/>
      <c r="U56" s="12"/>
      <c r="V56" s="12"/>
      <c r="W56" s="12"/>
      <c r="X56" s="12"/>
      <c r="Y56" s="12"/>
      <c r="Z56" s="12"/>
      <c r="AA56" s="12"/>
      <c r="AB56" s="46"/>
      <c r="AC56" s="46"/>
      <c r="AD56" s="46"/>
      <c r="AE56" s="46"/>
      <c r="AF56" s="46"/>
      <c r="AG56" s="46"/>
      <c r="AH56" s="46"/>
      <c r="AI56" s="46"/>
      <c r="AJ56" s="46"/>
      <c r="AK56" s="46"/>
      <c r="AL56" s="46"/>
      <c r="AM56" s="46"/>
    </row>
    <row r="57" spans="1:39" ht="82.5">
      <c r="A57" s="50">
        <v>53</v>
      </c>
      <c r="B57" s="49" t="s">
        <v>277</v>
      </c>
      <c r="C57" s="50" t="s">
        <v>240</v>
      </c>
      <c r="D57" s="3" t="s">
        <v>244</v>
      </c>
      <c r="E57" s="49" t="s">
        <v>246</v>
      </c>
      <c r="F57" s="52">
        <v>91444</v>
      </c>
      <c r="G57" s="52">
        <f t="shared" si="0"/>
        <v>0</v>
      </c>
      <c r="H57" s="52">
        <f t="shared" si="1"/>
        <v>91444</v>
      </c>
      <c r="I57" s="53">
        <f t="shared" si="2"/>
        <v>0</v>
      </c>
      <c r="J57" s="14" t="s">
        <v>245</v>
      </c>
      <c r="K57" s="29"/>
      <c r="L57" s="49"/>
      <c r="M57" s="47" t="s">
        <v>185</v>
      </c>
      <c r="N57" s="10"/>
      <c r="O57" s="21"/>
      <c r="P57" s="12"/>
      <c r="Q57" s="12"/>
      <c r="R57" s="12"/>
      <c r="S57" s="12">
        <v>91444</v>
      </c>
      <c r="T57" s="12"/>
      <c r="U57" s="12"/>
      <c r="V57" s="12"/>
      <c r="W57" s="12"/>
      <c r="X57" s="12"/>
      <c r="Y57" s="12"/>
      <c r="Z57" s="12"/>
      <c r="AA57" s="12"/>
      <c r="AB57" s="46"/>
      <c r="AC57" s="46"/>
      <c r="AD57" s="46"/>
      <c r="AE57" s="46"/>
      <c r="AF57" s="46"/>
      <c r="AG57" s="46"/>
      <c r="AH57" s="46"/>
      <c r="AI57" s="46"/>
      <c r="AJ57" s="46"/>
      <c r="AK57" s="46"/>
      <c r="AL57" s="46"/>
      <c r="AM57" s="46"/>
    </row>
    <row r="58" spans="1:39" ht="60" customHeight="1">
      <c r="A58" s="50">
        <v>54</v>
      </c>
      <c r="B58" s="71" t="s">
        <v>371</v>
      </c>
      <c r="C58" s="50" t="s">
        <v>368</v>
      </c>
      <c r="D58" s="3" t="s">
        <v>369</v>
      </c>
      <c r="E58" s="49" t="s">
        <v>370</v>
      </c>
      <c r="F58" s="52">
        <v>769000</v>
      </c>
      <c r="G58" s="52">
        <f t="shared" si="0"/>
        <v>0</v>
      </c>
      <c r="H58" s="52">
        <f t="shared" si="1"/>
        <v>769000</v>
      </c>
      <c r="I58" s="53">
        <f t="shared" si="2"/>
        <v>0</v>
      </c>
      <c r="J58" s="14" t="s">
        <v>334</v>
      </c>
      <c r="K58" s="29"/>
      <c r="L58" s="49"/>
      <c r="M58" s="47" t="s">
        <v>185</v>
      </c>
      <c r="N58" s="10"/>
      <c r="O58" s="21"/>
      <c r="P58" s="12"/>
      <c r="Q58" s="12"/>
      <c r="R58" s="12"/>
      <c r="S58" s="12"/>
      <c r="T58" s="12"/>
      <c r="U58" s="12">
        <v>769000</v>
      </c>
      <c r="V58" s="12"/>
      <c r="W58" s="12"/>
      <c r="X58" s="12"/>
      <c r="Y58" s="12"/>
      <c r="Z58" s="12"/>
      <c r="AA58" s="12"/>
      <c r="AB58" s="46"/>
      <c r="AC58" s="46"/>
      <c r="AD58" s="46"/>
      <c r="AE58" s="46"/>
      <c r="AF58" s="46"/>
      <c r="AG58" s="46"/>
      <c r="AH58" s="46"/>
      <c r="AI58" s="46"/>
      <c r="AJ58" s="46"/>
      <c r="AK58" s="46"/>
      <c r="AL58" s="46"/>
      <c r="AM58" s="46"/>
    </row>
    <row r="59" spans="1:39" ht="60" customHeight="1">
      <c r="A59" s="50">
        <v>55</v>
      </c>
      <c r="B59" s="72"/>
      <c r="C59" s="50" t="s">
        <v>368</v>
      </c>
      <c r="D59" s="3" t="s">
        <v>400</v>
      </c>
      <c r="E59" s="49" t="s">
        <v>402</v>
      </c>
      <c r="F59" s="52">
        <v>3378</v>
      </c>
      <c r="G59" s="52">
        <f t="shared" si="0"/>
        <v>0</v>
      </c>
      <c r="H59" s="52">
        <f t="shared" si="1"/>
        <v>3378</v>
      </c>
      <c r="I59" s="53">
        <f t="shared" si="2"/>
        <v>0</v>
      </c>
      <c r="J59" s="14" t="s">
        <v>334</v>
      </c>
      <c r="K59" s="29"/>
      <c r="L59" s="49"/>
      <c r="M59" s="47" t="s">
        <v>185</v>
      </c>
      <c r="N59" s="10"/>
      <c r="O59" s="21"/>
      <c r="P59" s="12"/>
      <c r="Q59" s="12"/>
      <c r="R59" s="12"/>
      <c r="S59" s="12"/>
      <c r="T59" s="12"/>
      <c r="U59" s="12"/>
      <c r="V59" s="12"/>
      <c r="W59" s="12"/>
      <c r="X59" s="12">
        <v>3378</v>
      </c>
      <c r="Y59" s="12"/>
      <c r="Z59" s="12"/>
      <c r="AA59" s="12"/>
      <c r="AB59" s="46"/>
      <c r="AC59" s="46"/>
      <c r="AD59" s="46"/>
      <c r="AE59" s="46"/>
      <c r="AF59" s="46"/>
      <c r="AG59" s="46"/>
      <c r="AH59" s="46"/>
      <c r="AI59" s="46"/>
      <c r="AJ59" s="46"/>
      <c r="AK59" s="46"/>
      <c r="AL59" s="46"/>
      <c r="AM59" s="46"/>
    </row>
    <row r="60" spans="1:39" ht="115.5">
      <c r="A60" s="50">
        <v>56</v>
      </c>
      <c r="B60" s="49" t="s">
        <v>312</v>
      </c>
      <c r="C60" s="50" t="s">
        <v>308</v>
      </c>
      <c r="D60" s="3" t="s">
        <v>309</v>
      </c>
      <c r="E60" s="49" t="s">
        <v>310</v>
      </c>
      <c r="F60" s="52">
        <v>11550</v>
      </c>
      <c r="G60" s="52">
        <f t="shared" si="0"/>
        <v>0</v>
      </c>
      <c r="H60" s="52">
        <f t="shared" si="1"/>
        <v>11550</v>
      </c>
      <c r="I60" s="53">
        <f t="shared" si="2"/>
        <v>0</v>
      </c>
      <c r="J60" s="14" t="s">
        <v>311</v>
      </c>
      <c r="K60" s="29"/>
      <c r="L60" s="49"/>
      <c r="M60" s="47" t="s">
        <v>185</v>
      </c>
      <c r="N60" s="10"/>
      <c r="O60" s="21"/>
      <c r="P60" s="12"/>
      <c r="Q60" s="12"/>
      <c r="R60" s="12"/>
      <c r="S60" s="12"/>
      <c r="T60" s="12">
        <v>11550</v>
      </c>
      <c r="U60" s="12"/>
      <c r="V60" s="12"/>
      <c r="W60" s="12"/>
      <c r="X60" s="12"/>
      <c r="Y60" s="12"/>
      <c r="Z60" s="12"/>
      <c r="AA60" s="12"/>
      <c r="AB60" s="46"/>
      <c r="AC60" s="46"/>
      <c r="AD60" s="46"/>
      <c r="AE60" s="46"/>
      <c r="AF60" s="46"/>
      <c r="AG60" s="46"/>
      <c r="AH60" s="46"/>
      <c r="AI60" s="46"/>
      <c r="AJ60" s="46"/>
      <c r="AK60" s="46"/>
      <c r="AL60" s="46"/>
      <c r="AM60" s="46"/>
    </row>
    <row r="61" spans="1:39" ht="82.5">
      <c r="A61" s="50">
        <v>57</v>
      </c>
      <c r="B61" s="49" t="s">
        <v>444</v>
      </c>
      <c r="C61" s="50" t="s">
        <v>247</v>
      </c>
      <c r="D61" s="3" t="s">
        <v>248</v>
      </c>
      <c r="E61" s="49" t="s">
        <v>246</v>
      </c>
      <c r="F61" s="52">
        <v>17318</v>
      </c>
      <c r="G61" s="52">
        <f t="shared" si="0"/>
        <v>0</v>
      </c>
      <c r="H61" s="52">
        <f t="shared" si="1"/>
        <v>17318</v>
      </c>
      <c r="I61" s="53">
        <f t="shared" si="2"/>
        <v>0</v>
      </c>
      <c r="J61" s="55" t="s">
        <v>249</v>
      </c>
      <c r="K61" s="29"/>
      <c r="L61" s="49"/>
      <c r="M61" s="47" t="s">
        <v>185</v>
      </c>
      <c r="N61" s="10"/>
      <c r="O61" s="21"/>
      <c r="P61" s="12"/>
      <c r="Q61" s="12"/>
      <c r="R61" s="12"/>
      <c r="S61" s="12">
        <v>17318</v>
      </c>
      <c r="T61" s="12"/>
      <c r="U61" s="12"/>
      <c r="V61" s="12"/>
      <c r="W61" s="12"/>
      <c r="X61" s="12"/>
      <c r="Y61" s="12"/>
      <c r="Z61" s="12"/>
      <c r="AA61" s="12"/>
      <c r="AB61" s="46"/>
      <c r="AC61" s="46"/>
      <c r="AD61" s="46"/>
      <c r="AE61" s="46"/>
      <c r="AF61" s="46"/>
      <c r="AG61" s="46"/>
      <c r="AH61" s="46"/>
      <c r="AI61" s="46"/>
      <c r="AJ61" s="46"/>
      <c r="AK61" s="46"/>
      <c r="AL61" s="46"/>
      <c r="AM61" s="46"/>
    </row>
    <row r="62" spans="1:39" ht="115.5">
      <c r="A62" s="50">
        <v>58</v>
      </c>
      <c r="B62" s="49" t="s">
        <v>445</v>
      </c>
      <c r="C62" s="50" t="s">
        <v>247</v>
      </c>
      <c r="D62" s="3" t="s">
        <v>441</v>
      </c>
      <c r="E62" s="49" t="s">
        <v>442</v>
      </c>
      <c r="F62" s="52">
        <v>72693</v>
      </c>
      <c r="G62" s="52">
        <f t="shared" si="0"/>
        <v>72693</v>
      </c>
      <c r="H62" s="52">
        <f t="shared" si="1"/>
        <v>72693</v>
      </c>
      <c r="I62" s="53">
        <f t="shared" si="2"/>
        <v>0</v>
      </c>
      <c r="J62" s="55" t="s">
        <v>443</v>
      </c>
      <c r="K62" s="29"/>
      <c r="L62" s="49"/>
      <c r="M62" s="47" t="s">
        <v>185</v>
      </c>
      <c r="N62" s="10"/>
      <c r="O62" s="21"/>
      <c r="P62" s="12"/>
      <c r="Q62" s="12"/>
      <c r="R62" s="12"/>
      <c r="S62" s="12"/>
      <c r="T62" s="12"/>
      <c r="U62" s="12"/>
      <c r="V62" s="12"/>
      <c r="W62" s="12"/>
      <c r="X62" s="12"/>
      <c r="Y62" s="12">
        <v>72693</v>
      </c>
      <c r="Z62" s="12"/>
      <c r="AA62" s="12"/>
      <c r="AB62" s="46"/>
      <c r="AC62" s="46"/>
      <c r="AD62" s="46"/>
      <c r="AE62" s="46"/>
      <c r="AF62" s="46"/>
      <c r="AG62" s="46"/>
      <c r="AH62" s="46"/>
      <c r="AI62" s="46"/>
      <c r="AJ62" s="46"/>
      <c r="AK62" s="46"/>
      <c r="AL62" s="46"/>
      <c r="AM62" s="46"/>
    </row>
    <row r="63" spans="1:39" ht="66">
      <c r="A63" s="50">
        <v>59</v>
      </c>
      <c r="B63" s="49" t="s">
        <v>317</v>
      </c>
      <c r="C63" s="50" t="s">
        <v>313</v>
      </c>
      <c r="D63" s="3" t="s">
        <v>314</v>
      </c>
      <c r="E63" s="49" t="s">
        <v>316</v>
      </c>
      <c r="F63" s="52">
        <v>750</v>
      </c>
      <c r="G63" s="52">
        <f t="shared" si="0"/>
        <v>0</v>
      </c>
      <c r="H63" s="52">
        <f t="shared" si="1"/>
        <v>750</v>
      </c>
      <c r="I63" s="53">
        <f t="shared" si="2"/>
        <v>0</v>
      </c>
      <c r="J63" s="55"/>
      <c r="K63" s="29"/>
      <c r="L63" s="49"/>
      <c r="M63" s="47" t="s">
        <v>315</v>
      </c>
      <c r="N63" s="10"/>
      <c r="O63" s="21"/>
      <c r="P63" s="12"/>
      <c r="Q63" s="12"/>
      <c r="R63" s="12"/>
      <c r="S63" s="12"/>
      <c r="T63" s="12">
        <v>750</v>
      </c>
      <c r="U63" s="12"/>
      <c r="V63" s="12"/>
      <c r="W63" s="12"/>
      <c r="X63" s="12"/>
      <c r="Y63" s="12"/>
      <c r="Z63" s="12"/>
      <c r="AA63" s="12"/>
      <c r="AB63" s="46"/>
      <c r="AC63" s="46"/>
      <c r="AD63" s="46"/>
      <c r="AE63" s="46"/>
      <c r="AF63" s="46"/>
      <c r="AG63" s="46"/>
      <c r="AH63" s="46"/>
      <c r="AI63" s="46"/>
      <c r="AJ63" s="46"/>
      <c r="AK63" s="46"/>
      <c r="AL63" s="46"/>
      <c r="AM63" s="46"/>
    </row>
    <row r="64" spans="1:39" ht="132">
      <c r="A64" s="50">
        <v>60</v>
      </c>
      <c r="B64" s="49" t="s">
        <v>255</v>
      </c>
      <c r="C64" s="50" t="s">
        <v>250</v>
      </c>
      <c r="D64" s="3" t="s">
        <v>251</v>
      </c>
      <c r="E64" s="49" t="s">
        <v>252</v>
      </c>
      <c r="F64" s="52">
        <v>6000</v>
      </c>
      <c r="G64" s="52">
        <f t="shared" si="0"/>
        <v>0</v>
      </c>
      <c r="H64" s="52">
        <f t="shared" si="1"/>
        <v>6000</v>
      </c>
      <c r="I64" s="53">
        <f t="shared" si="2"/>
        <v>0</v>
      </c>
      <c r="J64" s="55" t="s">
        <v>254</v>
      </c>
      <c r="K64" s="29"/>
      <c r="L64" s="49"/>
      <c r="M64" s="47" t="s">
        <v>253</v>
      </c>
      <c r="N64" s="10"/>
      <c r="O64" s="21"/>
      <c r="P64" s="12"/>
      <c r="Q64" s="12"/>
      <c r="R64" s="12"/>
      <c r="S64" s="12"/>
      <c r="T64" s="12">
        <v>6000</v>
      </c>
      <c r="U64" s="12"/>
      <c r="V64" s="12"/>
      <c r="W64" s="12"/>
      <c r="X64" s="12"/>
      <c r="Y64" s="12"/>
      <c r="Z64" s="12"/>
      <c r="AA64" s="12"/>
      <c r="AB64" s="46"/>
      <c r="AC64" s="46"/>
      <c r="AD64" s="46"/>
      <c r="AE64" s="46"/>
      <c r="AF64" s="46"/>
      <c r="AG64" s="46"/>
      <c r="AH64" s="46"/>
      <c r="AI64" s="46"/>
      <c r="AJ64" s="46"/>
      <c r="AK64" s="46"/>
      <c r="AL64" s="46"/>
      <c r="AM64" s="46"/>
    </row>
    <row r="65" spans="1:39" ht="148.5">
      <c r="A65" s="50">
        <v>61</v>
      </c>
      <c r="B65" s="49" t="s">
        <v>414</v>
      </c>
      <c r="C65" s="50" t="s">
        <v>403</v>
      </c>
      <c r="D65" s="3" t="s">
        <v>404</v>
      </c>
      <c r="E65" s="49" t="s">
        <v>406</v>
      </c>
      <c r="F65" s="52">
        <v>100000</v>
      </c>
      <c r="G65" s="52">
        <f t="shared" si="0"/>
        <v>1400</v>
      </c>
      <c r="H65" s="52">
        <f t="shared" si="1"/>
        <v>100000</v>
      </c>
      <c r="I65" s="53">
        <f t="shared" si="2"/>
        <v>0</v>
      </c>
      <c r="J65" s="55" t="s">
        <v>225</v>
      </c>
      <c r="K65" s="29">
        <v>44110</v>
      </c>
      <c r="L65" s="49"/>
      <c r="M65" s="47" t="s">
        <v>405</v>
      </c>
      <c r="N65" s="10"/>
      <c r="O65" s="21"/>
      <c r="P65" s="12"/>
      <c r="Q65" s="12"/>
      <c r="R65" s="12"/>
      <c r="S65" s="12"/>
      <c r="T65" s="12"/>
      <c r="U65" s="12"/>
      <c r="V65" s="12"/>
      <c r="W65" s="12">
        <v>46660</v>
      </c>
      <c r="X65" s="12">
        <v>51940</v>
      </c>
      <c r="Y65" s="12">
        <v>1400</v>
      </c>
      <c r="Z65" s="12"/>
      <c r="AA65" s="12"/>
      <c r="AB65" s="46"/>
      <c r="AC65" s="46"/>
      <c r="AD65" s="46"/>
      <c r="AE65" s="46"/>
      <c r="AF65" s="46"/>
      <c r="AG65" s="46"/>
      <c r="AH65" s="46"/>
      <c r="AI65" s="46"/>
      <c r="AJ65" s="46"/>
      <c r="AK65" s="46"/>
      <c r="AL65" s="46"/>
      <c r="AM65" s="46"/>
    </row>
    <row r="66" spans="1:39" ht="181.5">
      <c r="A66" s="50">
        <v>62</v>
      </c>
      <c r="B66" s="49" t="s">
        <v>434</v>
      </c>
      <c r="C66" s="50" t="s">
        <v>429</v>
      </c>
      <c r="D66" s="3" t="s">
        <v>430</v>
      </c>
      <c r="E66" s="49" t="s">
        <v>432</v>
      </c>
      <c r="F66" s="52">
        <v>28800</v>
      </c>
      <c r="G66" s="52">
        <f t="shared" si="0"/>
        <v>0</v>
      </c>
      <c r="H66" s="52">
        <f t="shared" si="1"/>
        <v>0</v>
      </c>
      <c r="I66" s="53">
        <f t="shared" si="2"/>
        <v>28800</v>
      </c>
      <c r="J66" s="55"/>
      <c r="K66" s="29"/>
      <c r="L66" s="49"/>
      <c r="M66" s="47" t="s">
        <v>431</v>
      </c>
      <c r="N66" s="10"/>
      <c r="O66" s="21"/>
      <c r="P66" s="12"/>
      <c r="Q66" s="12"/>
      <c r="R66" s="12"/>
      <c r="S66" s="12"/>
      <c r="T66" s="12"/>
      <c r="U66" s="12"/>
      <c r="V66" s="12"/>
      <c r="W66" s="12"/>
      <c r="X66" s="12"/>
      <c r="Y66" s="12"/>
      <c r="Z66" s="12"/>
      <c r="AA66" s="12"/>
      <c r="AB66" s="46"/>
      <c r="AC66" s="46"/>
      <c r="AD66" s="46"/>
      <c r="AE66" s="46"/>
      <c r="AF66" s="46"/>
      <c r="AG66" s="46"/>
      <c r="AH66" s="46"/>
      <c r="AI66" s="46"/>
      <c r="AJ66" s="46"/>
      <c r="AK66" s="46"/>
      <c r="AL66" s="46"/>
      <c r="AM66" s="46"/>
    </row>
    <row r="67" spans="1:27" ht="115.5">
      <c r="A67" s="50">
        <v>63</v>
      </c>
      <c r="B67" s="1" t="s">
        <v>209</v>
      </c>
      <c r="C67" s="26" t="s">
        <v>152</v>
      </c>
      <c r="D67" s="1" t="s">
        <v>42</v>
      </c>
      <c r="E67" s="1" t="s">
        <v>41</v>
      </c>
      <c r="F67" s="52">
        <v>43387</v>
      </c>
      <c r="G67" s="52">
        <f t="shared" si="0"/>
        <v>0</v>
      </c>
      <c r="H67" s="52">
        <f t="shared" si="1"/>
        <v>43387</v>
      </c>
      <c r="I67" s="53">
        <f t="shared" si="2"/>
        <v>0</v>
      </c>
      <c r="J67" s="33" t="s">
        <v>153</v>
      </c>
      <c r="K67" s="29">
        <v>44021</v>
      </c>
      <c r="L67" s="49" t="s">
        <v>154</v>
      </c>
      <c r="M67" s="47" t="s">
        <v>155</v>
      </c>
      <c r="N67" s="29"/>
      <c r="O67" s="21"/>
      <c r="P67" s="12">
        <v>2446</v>
      </c>
      <c r="Q67" s="12"/>
      <c r="R67" s="12"/>
      <c r="S67" s="12">
        <v>11276</v>
      </c>
      <c r="T67" s="12">
        <v>25587</v>
      </c>
      <c r="U67" s="12">
        <v>4078</v>
      </c>
      <c r="V67" s="12"/>
      <c r="W67" s="12"/>
      <c r="X67" s="12"/>
      <c r="Y67" s="12"/>
      <c r="Z67" s="12"/>
      <c r="AA67" s="12"/>
    </row>
    <row r="68" spans="1:27" s="41" customFormat="1" ht="49.5">
      <c r="A68" s="50">
        <v>64</v>
      </c>
      <c r="B68" s="51"/>
      <c r="C68" s="24" t="s">
        <v>156</v>
      </c>
      <c r="D68" s="25" t="s">
        <v>157</v>
      </c>
      <c r="E68" s="23" t="s">
        <v>158</v>
      </c>
      <c r="F68" s="54">
        <v>330386</v>
      </c>
      <c r="G68" s="52">
        <f t="shared" si="0"/>
        <v>0</v>
      </c>
      <c r="H68" s="52">
        <f t="shared" si="1"/>
        <v>330386</v>
      </c>
      <c r="I68" s="53">
        <f t="shared" si="2"/>
        <v>0</v>
      </c>
      <c r="J68" s="33"/>
      <c r="K68" s="30"/>
      <c r="L68" s="49" t="s">
        <v>159</v>
      </c>
      <c r="M68" s="40" t="s">
        <v>160</v>
      </c>
      <c r="N68" s="26"/>
      <c r="O68" s="27"/>
      <c r="P68" s="28">
        <v>128870</v>
      </c>
      <c r="Q68" s="28">
        <v>62059</v>
      </c>
      <c r="R68" s="28">
        <v>62094</v>
      </c>
      <c r="S68" s="28">
        <v>42900</v>
      </c>
      <c r="T68" s="28">
        <v>34463</v>
      </c>
      <c r="U68" s="28"/>
      <c r="V68" s="28"/>
      <c r="W68" s="28"/>
      <c r="X68" s="28"/>
      <c r="Y68" s="28"/>
      <c r="Z68" s="28"/>
      <c r="AA68" s="28"/>
    </row>
    <row r="69" spans="1:27" s="41" customFormat="1" ht="66">
      <c r="A69" s="50">
        <v>65</v>
      </c>
      <c r="B69" s="51" t="s">
        <v>207</v>
      </c>
      <c r="C69" s="24" t="s">
        <v>204</v>
      </c>
      <c r="D69" s="25" t="s">
        <v>205</v>
      </c>
      <c r="E69" s="23" t="s">
        <v>206</v>
      </c>
      <c r="F69" s="54">
        <v>800000</v>
      </c>
      <c r="G69" s="52">
        <f t="shared" si="0"/>
        <v>0</v>
      </c>
      <c r="H69" s="52">
        <f t="shared" si="1"/>
        <v>800000</v>
      </c>
      <c r="I69" s="53">
        <f t="shared" si="2"/>
        <v>0</v>
      </c>
      <c r="J69" s="33"/>
      <c r="K69" s="30">
        <v>43927</v>
      </c>
      <c r="L69" s="49"/>
      <c r="M69" s="40" t="s">
        <v>115</v>
      </c>
      <c r="N69" s="26"/>
      <c r="O69" s="27"/>
      <c r="P69" s="28"/>
      <c r="Q69" s="28"/>
      <c r="R69" s="28"/>
      <c r="S69" s="28">
        <v>800000</v>
      </c>
      <c r="T69" s="28"/>
      <c r="U69" s="28"/>
      <c r="V69" s="28"/>
      <c r="W69" s="28"/>
      <c r="X69" s="28"/>
      <c r="Y69" s="28"/>
      <c r="Z69" s="28"/>
      <c r="AA69" s="28"/>
    </row>
    <row r="70" spans="1:27" s="41" customFormat="1" ht="99">
      <c r="A70" s="50">
        <v>66</v>
      </c>
      <c r="B70" s="51" t="s">
        <v>321</v>
      </c>
      <c r="C70" s="24" t="s">
        <v>319</v>
      </c>
      <c r="D70" s="25" t="s">
        <v>320</v>
      </c>
      <c r="E70" s="23" t="s">
        <v>322</v>
      </c>
      <c r="F70" s="54">
        <v>35400</v>
      </c>
      <c r="G70" s="52">
        <f t="shared" si="0"/>
        <v>0</v>
      </c>
      <c r="H70" s="52">
        <f t="shared" si="1"/>
        <v>35400</v>
      </c>
      <c r="I70" s="53">
        <f t="shared" si="2"/>
        <v>0</v>
      </c>
      <c r="J70" s="33" t="s">
        <v>298</v>
      </c>
      <c r="K70" s="30"/>
      <c r="L70" s="49"/>
      <c r="M70" s="40" t="s">
        <v>264</v>
      </c>
      <c r="N70" s="26"/>
      <c r="O70" s="27"/>
      <c r="P70" s="28"/>
      <c r="Q70" s="28"/>
      <c r="R70" s="28"/>
      <c r="S70" s="28"/>
      <c r="T70" s="28"/>
      <c r="U70" s="28">
        <v>35400</v>
      </c>
      <c r="V70" s="28"/>
      <c r="W70" s="28"/>
      <c r="X70" s="28"/>
      <c r="Y70" s="28"/>
      <c r="Z70" s="28"/>
      <c r="AA70" s="28"/>
    </row>
    <row r="71" spans="1:27" s="41" customFormat="1" ht="89.25" customHeight="1">
      <c r="A71" s="50">
        <v>67</v>
      </c>
      <c r="B71" s="73" t="s">
        <v>267</v>
      </c>
      <c r="C71" s="24" t="s">
        <v>256</v>
      </c>
      <c r="D71" s="25" t="s">
        <v>479</v>
      </c>
      <c r="E71" s="23" t="s">
        <v>258</v>
      </c>
      <c r="F71" s="54">
        <v>945274</v>
      </c>
      <c r="G71" s="52">
        <f t="shared" si="0"/>
        <v>0</v>
      </c>
      <c r="H71" s="52">
        <f t="shared" si="1"/>
        <v>945274</v>
      </c>
      <c r="I71" s="53">
        <f t="shared" si="2"/>
        <v>0</v>
      </c>
      <c r="J71" s="33"/>
      <c r="K71" s="30">
        <v>44063</v>
      </c>
      <c r="L71" s="49"/>
      <c r="M71" s="40" t="s">
        <v>155</v>
      </c>
      <c r="N71" s="26"/>
      <c r="O71" s="27"/>
      <c r="P71" s="28"/>
      <c r="Q71" s="28"/>
      <c r="R71" s="28"/>
      <c r="S71" s="28">
        <v>645446</v>
      </c>
      <c r="T71" s="28">
        <v>117949</v>
      </c>
      <c r="U71" s="28">
        <v>117949</v>
      </c>
      <c r="V71" s="28">
        <v>13258</v>
      </c>
      <c r="W71" s="28">
        <v>12422</v>
      </c>
      <c r="X71" s="28">
        <v>38250</v>
      </c>
      <c r="Y71" s="28"/>
      <c r="Z71" s="28"/>
      <c r="AA71" s="28"/>
    </row>
    <row r="72" spans="1:27" s="41" customFormat="1" ht="89.25" customHeight="1">
      <c r="A72" s="50">
        <v>68</v>
      </c>
      <c r="B72" s="74"/>
      <c r="C72" s="24" t="s">
        <v>256</v>
      </c>
      <c r="D72" s="25" t="s">
        <v>475</v>
      </c>
      <c r="E72" s="23" t="s">
        <v>478</v>
      </c>
      <c r="F72" s="54">
        <v>388758</v>
      </c>
      <c r="G72" s="52">
        <f>Y72</f>
        <v>261299</v>
      </c>
      <c r="H72" s="52">
        <f>SUM(P72:Y72)</f>
        <v>261299</v>
      </c>
      <c r="I72" s="53">
        <f>F72-H72</f>
        <v>127459</v>
      </c>
      <c r="J72" s="33" t="s">
        <v>477</v>
      </c>
      <c r="K72" s="30"/>
      <c r="L72" s="49"/>
      <c r="M72" s="40" t="s">
        <v>476</v>
      </c>
      <c r="N72" s="26"/>
      <c r="O72" s="27"/>
      <c r="P72" s="28"/>
      <c r="Q72" s="28"/>
      <c r="R72" s="28"/>
      <c r="S72" s="28"/>
      <c r="T72" s="28"/>
      <c r="U72" s="28"/>
      <c r="V72" s="28"/>
      <c r="W72" s="28"/>
      <c r="X72" s="28"/>
      <c r="Y72" s="28">
        <v>261299</v>
      </c>
      <c r="Z72" s="28"/>
      <c r="AA72" s="28"/>
    </row>
    <row r="73" spans="1:27" s="41" customFormat="1" ht="99">
      <c r="A73" s="50">
        <v>69</v>
      </c>
      <c r="B73" s="51" t="s">
        <v>329</v>
      </c>
      <c r="C73" s="24" t="s">
        <v>324</v>
      </c>
      <c r="D73" s="25" t="s">
        <v>325</v>
      </c>
      <c r="E73" s="23" t="s">
        <v>326</v>
      </c>
      <c r="F73" s="54">
        <v>37080</v>
      </c>
      <c r="G73" s="52">
        <f t="shared" si="0"/>
        <v>0</v>
      </c>
      <c r="H73" s="52">
        <f t="shared" si="1"/>
        <v>0</v>
      </c>
      <c r="I73" s="53">
        <f t="shared" si="2"/>
        <v>37080</v>
      </c>
      <c r="J73" s="33" t="s">
        <v>328</v>
      </c>
      <c r="K73" s="30"/>
      <c r="L73" s="49"/>
      <c r="M73" s="40" t="s">
        <v>327</v>
      </c>
      <c r="N73" s="26"/>
      <c r="O73" s="27"/>
      <c r="P73" s="28"/>
      <c r="Q73" s="28"/>
      <c r="R73" s="28"/>
      <c r="S73" s="28"/>
      <c r="T73" s="28"/>
      <c r="U73" s="28"/>
      <c r="V73" s="28"/>
      <c r="W73" s="28"/>
      <c r="X73" s="28"/>
      <c r="Y73" s="28"/>
      <c r="Z73" s="28"/>
      <c r="AA73" s="28"/>
    </row>
    <row r="74" spans="1:27" s="41" customFormat="1" ht="66">
      <c r="A74" s="50">
        <v>70</v>
      </c>
      <c r="B74" s="51" t="s">
        <v>409</v>
      </c>
      <c r="C74" s="24" t="s">
        <v>388</v>
      </c>
      <c r="D74" s="25" t="s">
        <v>330</v>
      </c>
      <c r="E74" s="23" t="s">
        <v>408</v>
      </c>
      <c r="F74" s="54">
        <v>17610</v>
      </c>
      <c r="G74" s="52">
        <f aca="true" t="shared" si="3" ref="G74:G81">Y74</f>
        <v>0</v>
      </c>
      <c r="H74" s="52">
        <f aca="true" t="shared" si="4" ref="H74:H81">SUM(P74:Y74)</f>
        <v>17610</v>
      </c>
      <c r="I74" s="53">
        <f aca="true" t="shared" si="5" ref="I74:I81">F74-H74</f>
        <v>0</v>
      </c>
      <c r="J74" s="33" t="s">
        <v>334</v>
      </c>
      <c r="K74" s="30">
        <v>44027</v>
      </c>
      <c r="L74" s="49"/>
      <c r="M74" s="40" t="s">
        <v>264</v>
      </c>
      <c r="N74" s="26"/>
      <c r="O74" s="27"/>
      <c r="P74" s="28"/>
      <c r="Q74" s="28"/>
      <c r="R74" s="28"/>
      <c r="S74" s="28"/>
      <c r="T74" s="28"/>
      <c r="U74" s="28"/>
      <c r="V74" s="28">
        <v>17610</v>
      </c>
      <c r="W74" s="28"/>
      <c r="X74" s="28"/>
      <c r="Y74" s="28"/>
      <c r="Z74" s="28"/>
      <c r="AA74" s="28"/>
    </row>
    <row r="75" spans="1:27" s="41" customFormat="1" ht="66">
      <c r="A75" s="50">
        <v>71</v>
      </c>
      <c r="B75" s="51" t="s">
        <v>266</v>
      </c>
      <c r="C75" s="24" t="s">
        <v>261</v>
      </c>
      <c r="D75" s="25" t="s">
        <v>262</v>
      </c>
      <c r="E75" s="23" t="s">
        <v>263</v>
      </c>
      <c r="F75" s="54">
        <v>22828</v>
      </c>
      <c r="G75" s="52">
        <f t="shared" si="3"/>
        <v>0</v>
      </c>
      <c r="H75" s="52">
        <f t="shared" si="4"/>
        <v>22828</v>
      </c>
      <c r="I75" s="53">
        <f t="shared" si="5"/>
        <v>0</v>
      </c>
      <c r="J75" s="33" t="s">
        <v>265</v>
      </c>
      <c r="K75" s="30">
        <v>44019</v>
      </c>
      <c r="L75" s="49"/>
      <c r="M75" s="40" t="s">
        <v>264</v>
      </c>
      <c r="N75" s="26"/>
      <c r="O75" s="27"/>
      <c r="P75" s="28"/>
      <c r="Q75" s="28"/>
      <c r="R75" s="28"/>
      <c r="S75" s="28"/>
      <c r="T75" s="28"/>
      <c r="U75" s="28"/>
      <c r="V75" s="28">
        <v>22828</v>
      </c>
      <c r="W75" s="28"/>
      <c r="X75" s="28"/>
      <c r="Y75" s="28"/>
      <c r="Z75" s="28"/>
      <c r="AA75" s="28"/>
    </row>
    <row r="76" spans="1:27" s="41" customFormat="1" ht="82.5">
      <c r="A76" s="50">
        <v>72</v>
      </c>
      <c r="B76" s="51" t="s">
        <v>377</v>
      </c>
      <c r="C76" s="24" t="s">
        <v>372</v>
      </c>
      <c r="D76" s="25" t="s">
        <v>373</v>
      </c>
      <c r="E76" s="23" t="s">
        <v>374</v>
      </c>
      <c r="F76" s="54">
        <v>3000</v>
      </c>
      <c r="G76" s="52">
        <f t="shared" si="3"/>
        <v>0</v>
      </c>
      <c r="H76" s="52">
        <f t="shared" si="4"/>
        <v>3000</v>
      </c>
      <c r="I76" s="53">
        <f t="shared" si="5"/>
        <v>0</v>
      </c>
      <c r="J76" s="33" t="s">
        <v>376</v>
      </c>
      <c r="K76" s="30">
        <v>44018</v>
      </c>
      <c r="L76" s="49"/>
      <c r="M76" s="40" t="s">
        <v>264</v>
      </c>
      <c r="N76" s="26"/>
      <c r="O76" s="27"/>
      <c r="P76" s="28"/>
      <c r="Q76" s="28"/>
      <c r="R76" s="28"/>
      <c r="S76" s="28"/>
      <c r="T76" s="28"/>
      <c r="U76" s="28">
        <v>3000</v>
      </c>
      <c r="V76" s="28"/>
      <c r="W76" s="28"/>
      <c r="X76" s="28"/>
      <c r="Y76" s="28"/>
      <c r="Z76" s="28"/>
      <c r="AA76" s="28"/>
    </row>
    <row r="77" spans="1:27" s="41" customFormat="1" ht="66">
      <c r="A77" s="50">
        <v>73</v>
      </c>
      <c r="B77" s="51" t="s">
        <v>192</v>
      </c>
      <c r="C77" s="24" t="s">
        <v>187</v>
      </c>
      <c r="D77" s="25" t="s">
        <v>188</v>
      </c>
      <c r="E77" s="23" t="s">
        <v>189</v>
      </c>
      <c r="F77" s="54">
        <v>32720</v>
      </c>
      <c r="G77" s="52">
        <f t="shared" si="3"/>
        <v>0</v>
      </c>
      <c r="H77" s="52">
        <f t="shared" si="4"/>
        <v>32720</v>
      </c>
      <c r="I77" s="53">
        <f t="shared" si="5"/>
        <v>0</v>
      </c>
      <c r="J77" s="33" t="s">
        <v>191</v>
      </c>
      <c r="K77" s="30">
        <v>43999</v>
      </c>
      <c r="L77" s="49"/>
      <c r="M77" s="40" t="s">
        <v>190</v>
      </c>
      <c r="N77" s="26"/>
      <c r="O77" s="27"/>
      <c r="P77" s="28"/>
      <c r="Q77" s="28">
        <v>3500</v>
      </c>
      <c r="R77" s="28">
        <v>1500</v>
      </c>
      <c r="S77" s="28"/>
      <c r="T77" s="28"/>
      <c r="U77" s="28">
        <v>27720</v>
      </c>
      <c r="V77" s="28"/>
      <c r="W77" s="28"/>
      <c r="X77" s="28"/>
      <c r="Y77" s="28"/>
      <c r="Z77" s="28"/>
      <c r="AA77" s="28"/>
    </row>
    <row r="78" spans="1:27" s="41" customFormat="1" ht="78.75" customHeight="1">
      <c r="A78" s="50">
        <v>74</v>
      </c>
      <c r="B78" s="73" t="s">
        <v>484</v>
      </c>
      <c r="C78" s="24" t="s">
        <v>335</v>
      </c>
      <c r="D78" s="25" t="s">
        <v>483</v>
      </c>
      <c r="E78" s="23" t="s">
        <v>337</v>
      </c>
      <c r="F78" s="54">
        <v>47042</v>
      </c>
      <c r="G78" s="52">
        <f t="shared" si="3"/>
        <v>0</v>
      </c>
      <c r="H78" s="52">
        <f t="shared" si="4"/>
        <v>47042</v>
      </c>
      <c r="I78" s="53">
        <f t="shared" si="5"/>
        <v>0</v>
      </c>
      <c r="J78" s="33" t="s">
        <v>334</v>
      </c>
      <c r="K78" s="30">
        <v>44001</v>
      </c>
      <c r="L78" s="49"/>
      <c r="M78" s="40" t="s">
        <v>190</v>
      </c>
      <c r="N78" s="26"/>
      <c r="O78" s="27"/>
      <c r="P78" s="28"/>
      <c r="Q78" s="28"/>
      <c r="R78" s="28"/>
      <c r="S78" s="28"/>
      <c r="T78" s="28">
        <v>7127</v>
      </c>
      <c r="U78" s="28">
        <v>39915</v>
      </c>
      <c r="V78" s="28"/>
      <c r="W78" s="28"/>
      <c r="X78" s="28"/>
      <c r="Y78" s="28"/>
      <c r="Z78" s="28"/>
      <c r="AA78" s="28"/>
    </row>
    <row r="79" spans="1:27" s="41" customFormat="1" ht="78.75" customHeight="1">
      <c r="A79" s="50">
        <v>75</v>
      </c>
      <c r="B79" s="74"/>
      <c r="C79" s="24" t="s">
        <v>335</v>
      </c>
      <c r="D79" s="25" t="s">
        <v>480</v>
      </c>
      <c r="E79" s="23" t="s">
        <v>481</v>
      </c>
      <c r="F79" s="54">
        <v>34500</v>
      </c>
      <c r="G79" s="52">
        <f>Y79</f>
        <v>0</v>
      </c>
      <c r="H79" s="52">
        <f>SUM(P79:Y79)</f>
        <v>0</v>
      </c>
      <c r="I79" s="53">
        <f>F79-H79</f>
        <v>34500</v>
      </c>
      <c r="J79" s="33" t="s">
        <v>482</v>
      </c>
      <c r="K79" s="30"/>
      <c r="L79" s="49"/>
      <c r="M79" s="40" t="s">
        <v>190</v>
      </c>
      <c r="N79" s="26"/>
      <c r="O79" s="27"/>
      <c r="P79" s="28"/>
      <c r="Q79" s="28"/>
      <c r="R79" s="28"/>
      <c r="S79" s="28"/>
      <c r="T79" s="28"/>
      <c r="U79" s="28"/>
      <c r="V79" s="28"/>
      <c r="W79" s="28"/>
      <c r="X79" s="28"/>
      <c r="Y79" s="28"/>
      <c r="Z79" s="28"/>
      <c r="AA79" s="28"/>
    </row>
    <row r="80" spans="1:27" s="41" customFormat="1" ht="132">
      <c r="A80" s="50">
        <v>76</v>
      </c>
      <c r="B80" s="51" t="s">
        <v>344</v>
      </c>
      <c r="C80" s="24" t="s">
        <v>339</v>
      </c>
      <c r="D80" s="25" t="s">
        <v>340</v>
      </c>
      <c r="E80" s="23" t="s">
        <v>341</v>
      </c>
      <c r="F80" s="54">
        <v>674960</v>
      </c>
      <c r="G80" s="52">
        <f t="shared" si="3"/>
        <v>0</v>
      </c>
      <c r="H80" s="52">
        <f t="shared" si="4"/>
        <v>674960</v>
      </c>
      <c r="I80" s="53">
        <f t="shared" si="5"/>
        <v>0</v>
      </c>
      <c r="J80" s="33" t="s">
        <v>45</v>
      </c>
      <c r="K80" s="30">
        <v>44067</v>
      </c>
      <c r="L80" s="49"/>
      <c r="M80" s="40" t="s">
        <v>160</v>
      </c>
      <c r="N80" s="26"/>
      <c r="O80" s="27"/>
      <c r="P80" s="28"/>
      <c r="Q80" s="28"/>
      <c r="R80" s="28"/>
      <c r="S80" s="28"/>
      <c r="T80" s="28">
        <v>67437</v>
      </c>
      <c r="U80" s="28">
        <v>98676</v>
      </c>
      <c r="V80" s="28">
        <v>68319</v>
      </c>
      <c r="W80" s="28">
        <v>437049</v>
      </c>
      <c r="X80" s="28">
        <v>3479</v>
      </c>
      <c r="Y80" s="28"/>
      <c r="Z80" s="28"/>
      <c r="AA80" s="28"/>
    </row>
    <row r="81" spans="1:27" s="41" customFormat="1" ht="82.5">
      <c r="A81" s="50">
        <v>77</v>
      </c>
      <c r="B81" s="51" t="s">
        <v>383</v>
      </c>
      <c r="C81" s="24" t="s">
        <v>378</v>
      </c>
      <c r="D81" s="25" t="s">
        <v>379</v>
      </c>
      <c r="E81" s="23" t="s">
        <v>380</v>
      </c>
      <c r="F81" s="54">
        <v>20000</v>
      </c>
      <c r="G81" s="52">
        <f t="shared" si="3"/>
        <v>0</v>
      </c>
      <c r="H81" s="52">
        <f t="shared" si="4"/>
        <v>0</v>
      </c>
      <c r="I81" s="53">
        <f t="shared" si="5"/>
        <v>20000</v>
      </c>
      <c r="J81" s="33" t="s">
        <v>382</v>
      </c>
      <c r="K81" s="30"/>
      <c r="L81" s="49"/>
      <c r="M81" s="40" t="s">
        <v>327</v>
      </c>
      <c r="N81" s="26"/>
      <c r="O81" s="27"/>
      <c r="P81" s="28"/>
      <c r="Q81" s="28"/>
      <c r="R81" s="28"/>
      <c r="S81" s="28"/>
      <c r="T81" s="28"/>
      <c r="U81" s="28"/>
      <c r="V81" s="28"/>
      <c r="W81" s="28"/>
      <c r="X81" s="28"/>
      <c r="Y81" s="28"/>
      <c r="Z81" s="28"/>
      <c r="AA81" s="28"/>
    </row>
    <row r="82" spans="1:27" s="38" customFormat="1" ht="24.75" customHeight="1">
      <c r="A82" s="15"/>
      <c r="B82" s="16" t="s">
        <v>1</v>
      </c>
      <c r="C82" s="17"/>
      <c r="D82" s="18"/>
      <c r="E82" s="18"/>
      <c r="F82" s="19">
        <f>SUM(F5:F81)</f>
        <v>14655193</v>
      </c>
      <c r="G82" s="19">
        <f>SUM(G5:G81)</f>
        <v>1125613</v>
      </c>
      <c r="H82" s="19">
        <f>SUM(H5:H81)</f>
        <v>13792548</v>
      </c>
      <c r="I82" s="19">
        <f>SUM(I5:I81)</f>
        <v>862645</v>
      </c>
      <c r="J82" s="20"/>
      <c r="K82" s="31"/>
      <c r="L82" s="42"/>
      <c r="M82" s="48"/>
      <c r="N82" s="34"/>
      <c r="O82" s="22"/>
      <c r="P82" s="13"/>
      <c r="Q82" s="13"/>
      <c r="R82" s="13"/>
      <c r="S82" s="13"/>
      <c r="T82" s="13"/>
      <c r="U82" s="13"/>
      <c r="V82" s="13"/>
      <c r="W82" s="13"/>
      <c r="X82" s="13"/>
      <c r="Y82" s="13"/>
      <c r="Z82" s="13"/>
      <c r="AA82" s="13"/>
    </row>
    <row r="83" spans="1:10" ht="6" customHeight="1">
      <c r="A83" s="4"/>
      <c r="B83" s="5"/>
      <c r="C83" s="6"/>
      <c r="D83" s="43"/>
      <c r="E83" s="5"/>
      <c r="F83" s="5"/>
      <c r="G83" s="5"/>
      <c r="H83" s="5"/>
      <c r="I83" s="5"/>
      <c r="J83" s="6"/>
    </row>
    <row r="84" spans="1:7" ht="16.5" hidden="1">
      <c r="A84" s="75" t="s">
        <v>161</v>
      </c>
      <c r="B84" s="75"/>
      <c r="C84" s="75"/>
      <c r="D84" s="75"/>
      <c r="E84" s="75"/>
      <c r="F84" s="75"/>
      <c r="G84" s="75"/>
    </row>
    <row r="85" spans="1:7" ht="16.5" hidden="1">
      <c r="A85" s="64" t="s">
        <v>162</v>
      </c>
      <c r="B85" s="64"/>
      <c r="C85" s="64"/>
      <c r="D85" s="64"/>
      <c r="E85" s="64"/>
      <c r="F85" s="64"/>
      <c r="G85" s="64"/>
    </row>
    <row r="86" spans="1:7" ht="16.5" hidden="1">
      <c r="A86" s="65" t="s">
        <v>163</v>
      </c>
      <c r="B86" s="65"/>
      <c r="C86" s="65"/>
      <c r="D86" s="65"/>
      <c r="E86" s="65"/>
      <c r="F86" s="65"/>
      <c r="G86" s="65"/>
    </row>
    <row r="87" spans="1:27" s="7" customFormat="1" ht="16.5" hidden="1">
      <c r="A87" s="65" t="s">
        <v>164</v>
      </c>
      <c r="B87" s="65"/>
      <c r="C87" s="65"/>
      <c r="D87" s="65"/>
      <c r="E87" s="65"/>
      <c r="F87" s="65"/>
      <c r="G87" s="65"/>
      <c r="J87" s="9"/>
      <c r="K87" s="32"/>
      <c r="L87" s="39"/>
      <c r="M87" s="44"/>
      <c r="N87" s="44"/>
      <c r="O87" s="45"/>
      <c r="P87" s="46"/>
      <c r="Q87" s="46"/>
      <c r="R87" s="46"/>
      <c r="S87" s="46"/>
      <c r="T87" s="46"/>
      <c r="U87" s="46"/>
      <c r="V87" s="46"/>
      <c r="W87" s="46"/>
      <c r="X87" s="46"/>
      <c r="Y87" s="46"/>
      <c r="Z87" s="46"/>
      <c r="AA87" s="46"/>
    </row>
    <row r="88" spans="1:27" s="7" customFormat="1" ht="19.5">
      <c r="A88" s="66" t="s">
        <v>165</v>
      </c>
      <c r="B88" s="66"/>
      <c r="C88" s="66"/>
      <c r="D88" s="8"/>
      <c r="E88" s="67" t="s">
        <v>166</v>
      </c>
      <c r="F88" s="67"/>
      <c r="G88" s="67"/>
      <c r="J88" s="9"/>
      <c r="K88" s="32"/>
      <c r="L88" s="39"/>
      <c r="M88" s="44"/>
      <c r="N88" s="44"/>
      <c r="O88" s="45"/>
      <c r="P88" s="46"/>
      <c r="Q88" s="46"/>
      <c r="R88" s="46"/>
      <c r="S88" s="46"/>
      <c r="T88" s="46"/>
      <c r="U88" s="46"/>
      <c r="V88" s="46"/>
      <c r="W88" s="46"/>
      <c r="X88" s="46"/>
      <c r="Y88" s="46"/>
      <c r="Z88" s="46"/>
      <c r="AA88" s="46"/>
    </row>
  </sheetData>
  <sheetProtection/>
  <autoFilter ref="A4:AA82"/>
  <mergeCells count="27">
    <mergeCell ref="A87:G87"/>
    <mergeCell ref="A88:C88"/>
    <mergeCell ref="E88:G88"/>
    <mergeCell ref="P3:AA3"/>
    <mergeCell ref="B38:B39"/>
    <mergeCell ref="B58:B59"/>
    <mergeCell ref="A84:G84"/>
    <mergeCell ref="A85:G85"/>
    <mergeCell ref="A86:G86"/>
    <mergeCell ref="J3:J4"/>
    <mergeCell ref="L3:L4"/>
    <mergeCell ref="M3:M4"/>
    <mergeCell ref="N3:N4"/>
    <mergeCell ref="O3:O4"/>
    <mergeCell ref="K3:K4"/>
    <mergeCell ref="B71:B72"/>
    <mergeCell ref="I3:I4"/>
    <mergeCell ref="B78:B79"/>
    <mergeCell ref="A1:L1"/>
    <mergeCell ref="A2:L2"/>
    <mergeCell ref="A3:A4"/>
    <mergeCell ref="B3:B4"/>
    <mergeCell ref="C3:C4"/>
    <mergeCell ref="D3:D4"/>
    <mergeCell ref="E3:E4"/>
    <mergeCell ref="F3:F4"/>
    <mergeCell ref="G3:H3"/>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83"/>
  <sheetViews>
    <sheetView zoomScalePageLayoutView="0" workbookViewId="0" topLeftCell="A1">
      <pane xSplit="3" ySplit="4" topLeftCell="D48" activePane="bottomRight" state="frozen"/>
      <selection pane="topLeft" activeCell="A1" sqref="A1"/>
      <selection pane="topRight" activeCell="D1" sqref="D1"/>
      <selection pane="bottomLeft" activeCell="A5" sqref="A5"/>
      <selection pane="bottomRight" activeCell="D49" sqref="D49"/>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customWidth="1"/>
    <col min="12" max="12" width="16.625" style="39" customWidth="1"/>
    <col min="13" max="13" width="9.00390625" style="44" customWidth="1"/>
    <col min="14" max="14" width="12.625" style="44" hidden="1" customWidth="1"/>
    <col min="15" max="15" width="9.00390625" style="45" customWidth="1"/>
    <col min="16" max="16" width="12.25390625" style="46" hidden="1" customWidth="1"/>
    <col min="17" max="17" width="10.50390625" style="46" hidden="1" customWidth="1"/>
    <col min="18" max="19" width="9.00390625" style="46" hidden="1" customWidth="1"/>
    <col min="20" max="21" width="10.50390625" style="46" hidden="1" customWidth="1"/>
    <col min="22" max="23" width="9.00390625" style="46" hidden="1" customWidth="1"/>
    <col min="24" max="24" width="9.00390625" style="46" customWidth="1"/>
    <col min="25" max="25" width="10.50390625" style="46"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440</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X5</f>
        <v>0</v>
      </c>
      <c r="H5" s="52">
        <f>SUM(P5:X5)</f>
        <v>20520</v>
      </c>
      <c r="I5" s="53">
        <f>F5-H5</f>
        <v>0</v>
      </c>
      <c r="J5" s="14" t="s">
        <v>34</v>
      </c>
      <c r="K5" s="29"/>
      <c r="L5" s="49" t="s">
        <v>64</v>
      </c>
      <c r="M5" s="47" t="s">
        <v>65</v>
      </c>
      <c r="N5" s="33"/>
      <c r="O5" s="21"/>
      <c r="P5" s="12"/>
      <c r="Q5" s="12">
        <v>720</v>
      </c>
      <c r="R5" s="12"/>
      <c r="S5" s="12">
        <v>2201</v>
      </c>
      <c r="T5" s="12">
        <v>2201</v>
      </c>
      <c r="U5" s="12">
        <v>1834</v>
      </c>
      <c r="V5" s="12">
        <v>3302</v>
      </c>
      <c r="W5" s="12">
        <v>10262</v>
      </c>
      <c r="X5" s="12"/>
      <c r="Y5" s="12"/>
      <c r="Z5" s="12"/>
      <c r="AA5" s="12"/>
    </row>
    <row r="6" spans="1:27" ht="99">
      <c r="A6" s="50">
        <v>2</v>
      </c>
      <c r="B6" s="49" t="s">
        <v>66</v>
      </c>
      <c r="C6" s="50" t="s">
        <v>38</v>
      </c>
      <c r="D6" s="3" t="s">
        <v>67</v>
      </c>
      <c r="E6" s="49" t="s">
        <v>39</v>
      </c>
      <c r="F6" s="52">
        <v>50000</v>
      </c>
      <c r="G6" s="52">
        <f aca="true" t="shared" si="0" ref="G6:G71">X6</f>
        <v>0</v>
      </c>
      <c r="H6" s="52">
        <f aca="true" t="shared" si="1" ref="H6:H71">SUM(P6:X6)</f>
        <v>50000</v>
      </c>
      <c r="I6" s="53">
        <f aca="true" t="shared" si="2" ref="I6:I71">F6-H6</f>
        <v>0</v>
      </c>
      <c r="J6" s="33" t="s">
        <v>40</v>
      </c>
      <c r="K6" s="29"/>
      <c r="L6" s="49" t="s">
        <v>68</v>
      </c>
      <c r="M6" s="47" t="s">
        <v>69</v>
      </c>
      <c r="N6" s="33"/>
      <c r="O6" s="21"/>
      <c r="P6" s="12"/>
      <c r="Q6" s="12"/>
      <c r="R6" s="12">
        <v>50000</v>
      </c>
      <c r="S6" s="12"/>
      <c r="T6" s="12"/>
      <c r="U6" s="12"/>
      <c r="V6" s="12"/>
      <c r="W6" s="12"/>
      <c r="X6" s="12"/>
      <c r="Y6" s="12"/>
      <c r="Z6" s="12"/>
      <c r="AA6" s="12"/>
    </row>
    <row r="7" spans="1:27" ht="66">
      <c r="A7" s="50">
        <v>3</v>
      </c>
      <c r="B7" s="49" t="s">
        <v>70</v>
      </c>
      <c r="C7" s="50" t="s">
        <v>71</v>
      </c>
      <c r="D7" s="3" t="s">
        <v>72</v>
      </c>
      <c r="E7" s="49" t="s">
        <v>73</v>
      </c>
      <c r="F7" s="52">
        <v>12299</v>
      </c>
      <c r="G7" s="52">
        <f t="shared" si="0"/>
        <v>0</v>
      </c>
      <c r="H7" s="52">
        <f t="shared" si="1"/>
        <v>12299</v>
      </c>
      <c r="I7" s="53">
        <f t="shared" si="2"/>
        <v>0</v>
      </c>
      <c r="J7" s="33" t="s">
        <v>288</v>
      </c>
      <c r="K7" s="29"/>
      <c r="L7" s="49" t="s">
        <v>75</v>
      </c>
      <c r="M7" s="47" t="s">
        <v>69</v>
      </c>
      <c r="N7" s="33"/>
      <c r="O7" s="21"/>
      <c r="P7" s="12">
        <v>5600</v>
      </c>
      <c r="Q7" s="12">
        <v>1320</v>
      </c>
      <c r="R7" s="12"/>
      <c r="S7" s="12"/>
      <c r="T7" s="12">
        <v>5379</v>
      </c>
      <c r="U7" s="12"/>
      <c r="V7" s="12"/>
      <c r="W7" s="12"/>
      <c r="X7" s="12"/>
      <c r="Y7" s="12"/>
      <c r="Z7" s="12"/>
      <c r="AA7" s="12"/>
    </row>
    <row r="8" spans="1:27" ht="115.5">
      <c r="A8" s="50">
        <v>4</v>
      </c>
      <c r="B8" s="49" t="s">
        <v>439</v>
      </c>
      <c r="C8" s="50" t="s">
        <v>71</v>
      </c>
      <c r="D8" s="3" t="s">
        <v>286</v>
      </c>
      <c r="E8" s="49" t="s">
        <v>287</v>
      </c>
      <c r="F8" s="52">
        <v>177437</v>
      </c>
      <c r="G8" s="52">
        <f t="shared" si="0"/>
        <v>0</v>
      </c>
      <c r="H8" s="52">
        <f t="shared" si="1"/>
        <v>177437</v>
      </c>
      <c r="I8" s="53">
        <f t="shared" si="2"/>
        <v>0</v>
      </c>
      <c r="J8" s="33" t="s">
        <v>288</v>
      </c>
      <c r="K8" s="29">
        <v>44049</v>
      </c>
      <c r="L8" s="49"/>
      <c r="M8" s="47" t="s">
        <v>69</v>
      </c>
      <c r="N8" s="33"/>
      <c r="O8" s="21"/>
      <c r="P8" s="12"/>
      <c r="Q8" s="12"/>
      <c r="R8" s="12"/>
      <c r="S8" s="12"/>
      <c r="T8" s="12">
        <f>32561-5379</f>
        <v>27182</v>
      </c>
      <c r="U8" s="12">
        <v>91404</v>
      </c>
      <c r="V8" s="12">
        <v>6055</v>
      </c>
      <c r="W8" s="12">
        <v>52796</v>
      </c>
      <c r="X8" s="12"/>
      <c r="Y8" s="12"/>
      <c r="Z8" s="12"/>
      <c r="AA8" s="12"/>
    </row>
    <row r="9" spans="1:27" ht="99">
      <c r="A9" s="50">
        <v>5</v>
      </c>
      <c r="B9" s="49" t="s">
        <v>76</v>
      </c>
      <c r="C9" s="50" t="s">
        <v>77</v>
      </c>
      <c r="D9" s="3" t="s">
        <v>78</v>
      </c>
      <c r="E9" s="49" t="s">
        <v>79</v>
      </c>
      <c r="F9" s="52">
        <v>2800</v>
      </c>
      <c r="G9" s="52">
        <f t="shared" si="0"/>
        <v>0</v>
      </c>
      <c r="H9" s="52">
        <f t="shared" si="1"/>
        <v>2800</v>
      </c>
      <c r="I9" s="53">
        <f t="shared" si="2"/>
        <v>0</v>
      </c>
      <c r="J9" s="33">
        <v>10812</v>
      </c>
      <c r="K9" s="29"/>
      <c r="L9" s="49" t="s">
        <v>80</v>
      </c>
      <c r="M9" s="47" t="s">
        <v>81</v>
      </c>
      <c r="N9" s="33"/>
      <c r="O9" s="21"/>
      <c r="P9" s="12">
        <v>2800</v>
      </c>
      <c r="Q9" s="12"/>
      <c r="R9" s="12"/>
      <c r="S9" s="12"/>
      <c r="T9" s="12"/>
      <c r="U9" s="12"/>
      <c r="V9" s="12"/>
      <c r="W9" s="12"/>
      <c r="X9" s="12"/>
      <c r="Y9" s="12"/>
      <c r="Z9" s="12"/>
      <c r="AA9" s="12"/>
    </row>
    <row r="10" spans="1:27" ht="49.5">
      <c r="A10" s="50">
        <v>6</v>
      </c>
      <c r="B10" s="49" t="s">
        <v>82</v>
      </c>
      <c r="C10" s="50" t="s">
        <v>83</v>
      </c>
      <c r="D10" s="3" t="s">
        <v>84</v>
      </c>
      <c r="E10" s="49" t="s">
        <v>85</v>
      </c>
      <c r="F10" s="52">
        <v>40000</v>
      </c>
      <c r="G10" s="52">
        <f t="shared" si="0"/>
        <v>0</v>
      </c>
      <c r="H10" s="52">
        <f t="shared" si="1"/>
        <v>0</v>
      </c>
      <c r="I10" s="53">
        <f t="shared" si="2"/>
        <v>40000</v>
      </c>
      <c r="J10" s="33" t="s">
        <v>86</v>
      </c>
      <c r="K10" s="29"/>
      <c r="L10" s="49" t="s">
        <v>87</v>
      </c>
      <c r="M10" s="47" t="s">
        <v>88</v>
      </c>
      <c r="N10" s="33"/>
      <c r="O10" s="21"/>
      <c r="P10" s="12"/>
      <c r="Q10" s="12"/>
      <c r="R10" s="12"/>
      <c r="S10" s="12"/>
      <c r="T10" s="12"/>
      <c r="U10" s="12"/>
      <c r="V10" s="12"/>
      <c r="W10" s="12"/>
      <c r="X10" s="12"/>
      <c r="Y10" s="12"/>
      <c r="Z10" s="12"/>
      <c r="AA10" s="12"/>
    </row>
    <row r="11" spans="1:27" ht="132">
      <c r="A11" s="50">
        <v>7</v>
      </c>
      <c r="B11" s="49" t="s">
        <v>89</v>
      </c>
      <c r="C11" s="50" t="s">
        <v>36</v>
      </c>
      <c r="D11" s="3" t="s">
        <v>90</v>
      </c>
      <c r="E11" s="49" t="s">
        <v>91</v>
      </c>
      <c r="F11" s="52">
        <v>10000</v>
      </c>
      <c r="G11" s="52">
        <f t="shared" si="0"/>
        <v>0</v>
      </c>
      <c r="H11" s="52">
        <f t="shared" si="1"/>
        <v>10000</v>
      </c>
      <c r="I11" s="53">
        <f t="shared" si="2"/>
        <v>0</v>
      </c>
      <c r="J11" s="33" t="s">
        <v>86</v>
      </c>
      <c r="K11" s="29">
        <v>44006</v>
      </c>
      <c r="L11" s="49" t="s">
        <v>93</v>
      </c>
      <c r="M11" s="47" t="s">
        <v>88</v>
      </c>
      <c r="N11" s="33"/>
      <c r="O11" s="21"/>
      <c r="P11" s="12"/>
      <c r="Q11" s="12"/>
      <c r="R11" s="12"/>
      <c r="S11" s="12"/>
      <c r="T11" s="12"/>
      <c r="U11" s="12">
        <v>10000</v>
      </c>
      <c r="V11" s="12"/>
      <c r="W11" s="12"/>
      <c r="X11" s="12"/>
      <c r="Y11" s="12"/>
      <c r="Z11" s="12"/>
      <c r="AA11" s="12"/>
    </row>
    <row r="12" spans="1:27" ht="115.5">
      <c r="A12" s="50">
        <v>8</v>
      </c>
      <c r="B12" s="49" t="s">
        <v>94</v>
      </c>
      <c r="C12" s="50" t="s">
        <v>32</v>
      </c>
      <c r="D12" s="3" t="s">
        <v>290</v>
      </c>
      <c r="E12" s="49" t="s">
        <v>291</v>
      </c>
      <c r="F12" s="52">
        <f>281227+468828</f>
        <v>750055</v>
      </c>
      <c r="G12" s="52">
        <f t="shared" si="0"/>
        <v>0</v>
      </c>
      <c r="H12" s="52">
        <f t="shared" si="1"/>
        <v>750055</v>
      </c>
      <c r="I12" s="53">
        <f t="shared" si="2"/>
        <v>0</v>
      </c>
      <c r="J12" s="33" t="s">
        <v>86</v>
      </c>
      <c r="K12" s="29">
        <v>44036</v>
      </c>
      <c r="L12" s="49" t="s">
        <v>97</v>
      </c>
      <c r="M12" s="47" t="s">
        <v>88</v>
      </c>
      <c r="N12" s="33"/>
      <c r="O12" s="21"/>
      <c r="P12" s="12">
        <v>17325</v>
      </c>
      <c r="Q12" s="12">
        <v>97304</v>
      </c>
      <c r="R12" s="12">
        <v>17325</v>
      </c>
      <c r="S12" s="12">
        <v>138027</v>
      </c>
      <c r="T12" s="12">
        <v>138394</v>
      </c>
      <c r="U12" s="12">
        <v>114180</v>
      </c>
      <c r="V12" s="12">
        <v>227500</v>
      </c>
      <c r="W12" s="12"/>
      <c r="X12" s="12"/>
      <c r="Y12" s="12"/>
      <c r="Z12" s="12"/>
      <c r="AA12" s="12"/>
    </row>
    <row r="13" spans="1:27" ht="115.5">
      <c r="A13" s="50">
        <v>9</v>
      </c>
      <c r="B13" s="49" t="s">
        <v>98</v>
      </c>
      <c r="C13" s="50" t="s">
        <v>99</v>
      </c>
      <c r="D13" s="3" t="s">
        <v>216</v>
      </c>
      <c r="E13" s="49" t="s">
        <v>218</v>
      </c>
      <c r="F13" s="52">
        <f>86645+365000</f>
        <v>451645</v>
      </c>
      <c r="G13" s="52">
        <f t="shared" si="0"/>
        <v>5286</v>
      </c>
      <c r="H13" s="52">
        <f t="shared" si="1"/>
        <v>451645</v>
      </c>
      <c r="I13" s="53">
        <f t="shared" si="2"/>
        <v>0</v>
      </c>
      <c r="J13" s="33" t="s">
        <v>102</v>
      </c>
      <c r="K13" s="29">
        <v>44036</v>
      </c>
      <c r="L13" s="49" t="s">
        <v>217</v>
      </c>
      <c r="M13" s="47" t="s">
        <v>88</v>
      </c>
      <c r="N13" s="33"/>
      <c r="O13" s="21"/>
      <c r="P13" s="12">
        <v>45266</v>
      </c>
      <c r="Q13" s="12">
        <v>5827</v>
      </c>
      <c r="R13" s="12">
        <v>6613</v>
      </c>
      <c r="S13" s="12">
        <v>257826</v>
      </c>
      <c r="T13" s="12">
        <v>54129</v>
      </c>
      <c r="U13" s="12">
        <v>54129</v>
      </c>
      <c r="V13" s="12">
        <v>13706</v>
      </c>
      <c r="W13" s="12">
        <v>8863</v>
      </c>
      <c r="X13" s="12">
        <v>5286</v>
      </c>
      <c r="Y13" s="12"/>
      <c r="Z13" s="12"/>
      <c r="AA13" s="12"/>
    </row>
    <row r="14" spans="1:27" ht="82.5">
      <c r="A14" s="50">
        <v>10</v>
      </c>
      <c r="B14" s="49" t="s">
        <v>104</v>
      </c>
      <c r="C14" s="50" t="s">
        <v>105</v>
      </c>
      <c r="D14" s="3" t="s">
        <v>195</v>
      </c>
      <c r="E14" s="49" t="s">
        <v>196</v>
      </c>
      <c r="F14" s="52">
        <f>100939+227200</f>
        <v>328139</v>
      </c>
      <c r="G14" s="52">
        <f t="shared" si="0"/>
        <v>10992</v>
      </c>
      <c r="H14" s="52">
        <f t="shared" si="1"/>
        <v>328139</v>
      </c>
      <c r="I14" s="53">
        <f t="shared" si="2"/>
        <v>0</v>
      </c>
      <c r="J14" s="33" t="s">
        <v>108</v>
      </c>
      <c r="K14" s="29">
        <v>44098</v>
      </c>
      <c r="L14" s="49" t="s">
        <v>109</v>
      </c>
      <c r="M14" s="47" t="s">
        <v>81</v>
      </c>
      <c r="N14" s="33"/>
      <c r="O14" s="21"/>
      <c r="P14" s="12">
        <v>917</v>
      </c>
      <c r="Q14" s="12">
        <v>14490</v>
      </c>
      <c r="R14" s="12">
        <v>10410</v>
      </c>
      <c r="S14" s="12">
        <v>40541</v>
      </c>
      <c r="T14" s="12">
        <v>70716</v>
      </c>
      <c r="U14" s="12">
        <v>97771</v>
      </c>
      <c r="V14" s="12">
        <v>23113</v>
      </c>
      <c r="W14" s="12">
        <v>59189</v>
      </c>
      <c r="X14" s="12">
        <v>10992</v>
      </c>
      <c r="Y14" s="12"/>
      <c r="Z14" s="12"/>
      <c r="AA14" s="12"/>
    </row>
    <row r="15" spans="1:27" ht="214.5">
      <c r="A15" s="50">
        <v>11</v>
      </c>
      <c r="B15" s="49" t="s">
        <v>111</v>
      </c>
      <c r="C15" s="50" t="s">
        <v>112</v>
      </c>
      <c r="D15" s="3" t="s">
        <v>113</v>
      </c>
      <c r="E15" s="49" t="s">
        <v>37</v>
      </c>
      <c r="F15" s="52">
        <v>2362156</v>
      </c>
      <c r="G15" s="52">
        <f t="shared" si="0"/>
        <v>0</v>
      </c>
      <c r="H15" s="52">
        <f t="shared" si="1"/>
        <v>2362156</v>
      </c>
      <c r="I15" s="53">
        <f t="shared" si="2"/>
        <v>0</v>
      </c>
      <c r="J15" s="33"/>
      <c r="K15" s="29">
        <v>43899</v>
      </c>
      <c r="L15" s="49" t="s">
        <v>114</v>
      </c>
      <c r="M15" s="47" t="s">
        <v>115</v>
      </c>
      <c r="N15" s="33"/>
      <c r="O15" s="21"/>
      <c r="P15" s="12"/>
      <c r="Q15" s="12">
        <v>2328078</v>
      </c>
      <c r="R15" s="12">
        <v>34078</v>
      </c>
      <c r="S15" s="12"/>
      <c r="T15" s="12"/>
      <c r="U15" s="12"/>
      <c r="V15" s="12"/>
      <c r="W15" s="12"/>
      <c r="X15" s="12"/>
      <c r="Y15" s="12"/>
      <c r="Z15" s="12"/>
      <c r="AA15" s="12"/>
    </row>
    <row r="16" spans="1:27" ht="82.5">
      <c r="A16" s="50">
        <v>12</v>
      </c>
      <c r="B16" s="49" t="s">
        <v>116</v>
      </c>
      <c r="C16" s="50" t="s">
        <v>117</v>
      </c>
      <c r="D16" s="3" t="s">
        <v>118</v>
      </c>
      <c r="E16" s="49" t="s">
        <v>119</v>
      </c>
      <c r="F16" s="52">
        <v>16560</v>
      </c>
      <c r="G16" s="52">
        <f t="shared" si="0"/>
        <v>0</v>
      </c>
      <c r="H16" s="52">
        <f t="shared" si="1"/>
        <v>16560</v>
      </c>
      <c r="I16" s="53">
        <f t="shared" si="2"/>
        <v>0</v>
      </c>
      <c r="J16" s="33">
        <v>10901</v>
      </c>
      <c r="K16" s="29"/>
      <c r="L16" s="49" t="s">
        <v>120</v>
      </c>
      <c r="M16" s="47" t="s">
        <v>88</v>
      </c>
      <c r="N16" s="33"/>
      <c r="O16" s="21"/>
      <c r="P16" s="12">
        <v>7920</v>
      </c>
      <c r="Q16" s="12"/>
      <c r="R16" s="12"/>
      <c r="S16" s="12"/>
      <c r="T16" s="12">
        <v>8640</v>
      </c>
      <c r="U16" s="12"/>
      <c r="V16" s="12"/>
      <c r="W16" s="12"/>
      <c r="X16" s="12"/>
      <c r="Y16" s="12"/>
      <c r="Z16" s="12"/>
      <c r="AA16" s="12"/>
    </row>
    <row r="17" spans="1:27" ht="82.5">
      <c r="A17" s="50">
        <v>13</v>
      </c>
      <c r="B17" s="49" t="s">
        <v>116</v>
      </c>
      <c r="C17" s="50" t="s">
        <v>30</v>
      </c>
      <c r="D17" s="3" t="s">
        <v>121</v>
      </c>
      <c r="E17" s="49" t="s">
        <v>119</v>
      </c>
      <c r="F17" s="52">
        <v>321</v>
      </c>
      <c r="G17" s="52">
        <f t="shared" si="0"/>
        <v>0</v>
      </c>
      <c r="H17" s="52">
        <f t="shared" si="1"/>
        <v>321</v>
      </c>
      <c r="I17" s="53">
        <f t="shared" si="2"/>
        <v>0</v>
      </c>
      <c r="J17" s="33">
        <v>10901</v>
      </c>
      <c r="K17" s="29"/>
      <c r="L17" s="49" t="s">
        <v>122</v>
      </c>
      <c r="M17" s="47" t="s">
        <v>88</v>
      </c>
      <c r="N17" s="33"/>
      <c r="O17" s="21"/>
      <c r="P17" s="12">
        <v>151</v>
      </c>
      <c r="Q17" s="12"/>
      <c r="R17" s="12"/>
      <c r="S17" s="12"/>
      <c r="T17" s="12">
        <v>170</v>
      </c>
      <c r="U17" s="12"/>
      <c r="V17" s="12"/>
      <c r="W17" s="12"/>
      <c r="X17" s="12"/>
      <c r="Y17" s="12"/>
      <c r="Z17" s="12"/>
      <c r="AA17" s="12"/>
    </row>
    <row r="18" spans="1:27" ht="99">
      <c r="A18" s="50">
        <v>14</v>
      </c>
      <c r="B18" s="49" t="s">
        <v>123</v>
      </c>
      <c r="C18" s="50" t="s">
        <v>124</v>
      </c>
      <c r="D18" s="3" t="s">
        <v>125</v>
      </c>
      <c r="E18" s="49" t="s">
        <v>126</v>
      </c>
      <c r="F18" s="52">
        <v>25749</v>
      </c>
      <c r="G18" s="52">
        <f t="shared" si="0"/>
        <v>18634</v>
      </c>
      <c r="H18" s="52">
        <f t="shared" si="1"/>
        <v>25749</v>
      </c>
      <c r="I18" s="53">
        <f t="shared" si="2"/>
        <v>0</v>
      </c>
      <c r="J18" s="33" t="s">
        <v>35</v>
      </c>
      <c r="K18" s="29"/>
      <c r="L18" s="49" t="s">
        <v>127</v>
      </c>
      <c r="M18" s="47" t="s">
        <v>128</v>
      </c>
      <c r="N18" s="33"/>
      <c r="O18" s="21"/>
      <c r="P18" s="12"/>
      <c r="Q18" s="12">
        <v>7115</v>
      </c>
      <c r="R18" s="12"/>
      <c r="S18" s="12"/>
      <c r="T18" s="12"/>
      <c r="U18" s="12"/>
      <c r="V18" s="12"/>
      <c r="W18" s="12"/>
      <c r="X18" s="12">
        <v>18634</v>
      </c>
      <c r="Y18" s="12"/>
      <c r="Z18" s="12"/>
      <c r="AA18" s="12"/>
    </row>
    <row r="19" spans="1:27" ht="82.5">
      <c r="A19" s="50">
        <v>15</v>
      </c>
      <c r="B19" s="49" t="s">
        <v>129</v>
      </c>
      <c r="C19" s="50" t="s">
        <v>43</v>
      </c>
      <c r="D19" s="3" t="s">
        <v>130</v>
      </c>
      <c r="E19" s="49" t="s">
        <v>131</v>
      </c>
      <c r="F19" s="52">
        <v>30000</v>
      </c>
      <c r="G19" s="52">
        <f t="shared" si="0"/>
        <v>0</v>
      </c>
      <c r="H19" s="52">
        <f t="shared" si="1"/>
        <v>29869</v>
      </c>
      <c r="I19" s="53">
        <f t="shared" si="2"/>
        <v>131</v>
      </c>
      <c r="J19" s="33" t="s">
        <v>35</v>
      </c>
      <c r="K19" s="29"/>
      <c r="L19" s="49" t="s">
        <v>132</v>
      </c>
      <c r="M19" s="47" t="s">
        <v>128</v>
      </c>
      <c r="N19" s="33"/>
      <c r="O19" s="21"/>
      <c r="P19" s="12"/>
      <c r="Q19" s="12"/>
      <c r="R19" s="12"/>
      <c r="S19" s="12"/>
      <c r="T19" s="12">
        <v>29869</v>
      </c>
      <c r="U19" s="12"/>
      <c r="V19" s="12"/>
      <c r="W19" s="12"/>
      <c r="X19" s="12"/>
      <c r="Y19" s="12"/>
      <c r="Z19" s="12"/>
      <c r="AA19" s="12"/>
    </row>
    <row r="20" spans="1:27" ht="115.5">
      <c r="A20" s="50">
        <v>16</v>
      </c>
      <c r="B20" s="49" t="s">
        <v>133</v>
      </c>
      <c r="C20" s="50" t="s">
        <v>43</v>
      </c>
      <c r="D20" s="3" t="s">
        <v>134</v>
      </c>
      <c r="E20" s="49" t="s">
        <v>44</v>
      </c>
      <c r="F20" s="52">
        <v>36828</v>
      </c>
      <c r="G20" s="52">
        <f t="shared" si="0"/>
        <v>0</v>
      </c>
      <c r="H20" s="52">
        <f t="shared" si="1"/>
        <v>36828</v>
      </c>
      <c r="I20" s="53">
        <f t="shared" si="2"/>
        <v>0</v>
      </c>
      <c r="J20" s="33" t="s">
        <v>45</v>
      </c>
      <c r="K20" s="29"/>
      <c r="L20" s="49" t="s">
        <v>135</v>
      </c>
      <c r="M20" s="10" t="s">
        <v>81</v>
      </c>
      <c r="N20" s="33"/>
      <c r="O20" s="21"/>
      <c r="P20" s="12">
        <v>5057</v>
      </c>
      <c r="Q20" s="12">
        <v>9815</v>
      </c>
      <c r="R20" s="12">
        <v>8115</v>
      </c>
      <c r="S20" s="12">
        <v>8784</v>
      </c>
      <c r="T20" s="12"/>
      <c r="U20" s="12">
        <v>5057</v>
      </c>
      <c r="V20" s="12"/>
      <c r="W20" s="12"/>
      <c r="X20" s="12"/>
      <c r="Y20" s="12"/>
      <c r="Z20" s="12"/>
      <c r="AA20" s="12"/>
    </row>
    <row r="21" spans="1:27" ht="115.5">
      <c r="A21" s="50">
        <v>17</v>
      </c>
      <c r="B21" s="49" t="s">
        <v>133</v>
      </c>
      <c r="C21" s="50" t="s">
        <v>43</v>
      </c>
      <c r="D21" s="3" t="s">
        <v>136</v>
      </c>
      <c r="E21" s="49" t="s">
        <v>44</v>
      </c>
      <c r="F21" s="52">
        <v>200000</v>
      </c>
      <c r="G21" s="52">
        <f t="shared" si="0"/>
        <v>0</v>
      </c>
      <c r="H21" s="52">
        <f t="shared" si="1"/>
        <v>200000</v>
      </c>
      <c r="I21" s="53">
        <f t="shared" si="2"/>
        <v>0</v>
      </c>
      <c r="J21" s="33" t="s">
        <v>45</v>
      </c>
      <c r="K21" s="29">
        <v>44056</v>
      </c>
      <c r="L21" s="49" t="s">
        <v>137</v>
      </c>
      <c r="M21" s="47" t="s">
        <v>88</v>
      </c>
      <c r="N21" s="33"/>
      <c r="O21" s="21"/>
      <c r="P21" s="12">
        <v>6115</v>
      </c>
      <c r="Q21" s="12"/>
      <c r="R21" s="12"/>
      <c r="S21" s="12">
        <v>16509</v>
      </c>
      <c r="T21" s="12">
        <v>29350</v>
      </c>
      <c r="U21" s="12">
        <v>38873</v>
      </c>
      <c r="V21" s="12">
        <v>89190</v>
      </c>
      <c r="W21" s="12">
        <v>19963</v>
      </c>
      <c r="X21" s="12"/>
      <c r="Y21" s="12"/>
      <c r="Z21" s="12"/>
      <c r="AA21" s="12"/>
    </row>
    <row r="22" spans="1:27" ht="181.5">
      <c r="A22" s="50">
        <v>18</v>
      </c>
      <c r="B22" s="49" t="s">
        <v>138</v>
      </c>
      <c r="C22" s="50" t="s">
        <v>139</v>
      </c>
      <c r="D22" s="3" t="s">
        <v>220</v>
      </c>
      <c r="E22" s="49" t="s">
        <v>221</v>
      </c>
      <c r="F22" s="52">
        <f>5361+180792</f>
        <v>186153</v>
      </c>
      <c r="G22" s="52">
        <f t="shared" si="0"/>
        <v>0</v>
      </c>
      <c r="H22" s="52">
        <f t="shared" si="1"/>
        <v>186153</v>
      </c>
      <c r="I22" s="53">
        <f t="shared" si="2"/>
        <v>0</v>
      </c>
      <c r="J22" s="33" t="s">
        <v>86</v>
      </c>
      <c r="K22" s="29">
        <v>44056</v>
      </c>
      <c r="L22" s="49" t="s">
        <v>219</v>
      </c>
      <c r="M22" s="47" t="s">
        <v>88</v>
      </c>
      <c r="N22" s="33"/>
      <c r="O22" s="21"/>
      <c r="P22" s="12"/>
      <c r="Q22" s="12"/>
      <c r="R22" s="12">
        <v>1805</v>
      </c>
      <c r="S22" s="12">
        <v>54857</v>
      </c>
      <c r="T22" s="12">
        <v>3180</v>
      </c>
      <c r="U22" s="12">
        <v>76398</v>
      </c>
      <c r="V22" s="12">
        <v>24826</v>
      </c>
      <c r="W22" s="12">
        <v>25087</v>
      </c>
      <c r="X22" s="12"/>
      <c r="Y22" s="12"/>
      <c r="Z22" s="12"/>
      <c r="AA22" s="12"/>
    </row>
    <row r="23" spans="1:27" ht="115.5">
      <c r="A23" s="50">
        <v>19</v>
      </c>
      <c r="B23" s="49" t="s">
        <v>176</v>
      </c>
      <c r="C23" s="50" t="s">
        <v>169</v>
      </c>
      <c r="D23" s="3" t="s">
        <v>173</v>
      </c>
      <c r="E23" s="49" t="s">
        <v>170</v>
      </c>
      <c r="F23" s="52">
        <v>4000</v>
      </c>
      <c r="G23" s="52">
        <f t="shared" si="0"/>
        <v>0</v>
      </c>
      <c r="H23" s="52">
        <f t="shared" si="1"/>
        <v>4000</v>
      </c>
      <c r="I23" s="53">
        <f t="shared" si="2"/>
        <v>0</v>
      </c>
      <c r="J23" s="55" t="s">
        <v>172</v>
      </c>
      <c r="K23" s="29">
        <v>44005</v>
      </c>
      <c r="L23" s="49"/>
      <c r="M23" s="47" t="s">
        <v>88</v>
      </c>
      <c r="N23" s="33"/>
      <c r="O23" s="21"/>
      <c r="P23" s="12"/>
      <c r="Q23" s="12"/>
      <c r="R23" s="12"/>
      <c r="S23" s="12"/>
      <c r="T23" s="12"/>
      <c r="U23" s="12">
        <v>4000</v>
      </c>
      <c r="V23" s="12"/>
      <c r="W23" s="12"/>
      <c r="X23" s="12"/>
      <c r="Y23" s="12"/>
      <c r="Z23" s="12"/>
      <c r="AA23" s="12"/>
    </row>
    <row r="24" spans="1:27" ht="132">
      <c r="A24" s="50">
        <v>20</v>
      </c>
      <c r="B24" s="49" t="s">
        <v>343</v>
      </c>
      <c r="C24" s="50" t="s">
        <v>169</v>
      </c>
      <c r="D24" s="3" t="s">
        <v>292</v>
      </c>
      <c r="E24" s="49" t="s">
        <v>293</v>
      </c>
      <c r="F24" s="52">
        <v>800</v>
      </c>
      <c r="G24" s="52">
        <f t="shared" si="0"/>
        <v>0</v>
      </c>
      <c r="H24" s="52">
        <f t="shared" si="1"/>
        <v>800</v>
      </c>
      <c r="I24" s="53">
        <f t="shared" si="2"/>
        <v>0</v>
      </c>
      <c r="J24" s="55" t="s">
        <v>295</v>
      </c>
      <c r="K24" s="29">
        <v>44006</v>
      </c>
      <c r="L24" s="49"/>
      <c r="M24" s="47" t="s">
        <v>88</v>
      </c>
      <c r="N24" s="33"/>
      <c r="O24" s="21"/>
      <c r="P24" s="12"/>
      <c r="Q24" s="12"/>
      <c r="R24" s="12"/>
      <c r="S24" s="12"/>
      <c r="T24" s="12"/>
      <c r="U24" s="12">
        <v>800</v>
      </c>
      <c r="V24" s="12"/>
      <c r="W24" s="12"/>
      <c r="X24" s="12"/>
      <c r="Y24" s="12"/>
      <c r="Z24" s="12"/>
      <c r="AA24" s="12"/>
    </row>
    <row r="25" spans="1:27" ht="231">
      <c r="A25" s="50">
        <v>21</v>
      </c>
      <c r="B25" s="49" t="s">
        <v>438</v>
      </c>
      <c r="C25" s="50" t="s">
        <v>169</v>
      </c>
      <c r="D25" s="3" t="s">
        <v>437</v>
      </c>
      <c r="E25" s="49" t="s">
        <v>435</v>
      </c>
      <c r="F25" s="52">
        <v>6480</v>
      </c>
      <c r="G25" s="52">
        <f t="shared" si="0"/>
        <v>6480</v>
      </c>
      <c r="H25" s="52">
        <f t="shared" si="1"/>
        <v>6480</v>
      </c>
      <c r="I25" s="53">
        <f t="shared" si="2"/>
        <v>0</v>
      </c>
      <c r="J25" s="55">
        <v>1090820</v>
      </c>
      <c r="K25" s="29">
        <v>44082</v>
      </c>
      <c r="L25" s="49"/>
      <c r="M25" s="47" t="s">
        <v>88</v>
      </c>
      <c r="N25" s="33"/>
      <c r="O25" s="21"/>
      <c r="P25" s="12"/>
      <c r="Q25" s="12"/>
      <c r="R25" s="12"/>
      <c r="S25" s="12"/>
      <c r="T25" s="12"/>
      <c r="U25" s="12"/>
      <c r="V25" s="12"/>
      <c r="W25" s="12"/>
      <c r="X25" s="12">
        <v>6480</v>
      </c>
      <c r="Y25" s="12"/>
      <c r="Z25" s="12"/>
      <c r="AA25" s="12"/>
    </row>
    <row r="26" spans="1:27" ht="132">
      <c r="A26" s="50">
        <v>22</v>
      </c>
      <c r="B26" s="49" t="s">
        <v>450</v>
      </c>
      <c r="C26" s="50" t="s">
        <v>446</v>
      </c>
      <c r="D26" s="3" t="s">
        <v>447</v>
      </c>
      <c r="E26" s="49" t="s">
        <v>448</v>
      </c>
      <c r="F26" s="52">
        <v>171000</v>
      </c>
      <c r="G26" s="52">
        <f>X26</f>
        <v>159738</v>
      </c>
      <c r="H26" s="52">
        <f>SUM(P26:X26)</f>
        <v>159738</v>
      </c>
      <c r="I26" s="53">
        <f>F26-H26</f>
        <v>11262</v>
      </c>
      <c r="J26" s="55">
        <v>10909</v>
      </c>
      <c r="K26" s="29"/>
      <c r="L26" s="49"/>
      <c r="M26" s="47" t="s">
        <v>449</v>
      </c>
      <c r="N26" s="33"/>
      <c r="O26" s="21"/>
      <c r="P26" s="12"/>
      <c r="Q26" s="12"/>
      <c r="R26" s="12"/>
      <c r="S26" s="12"/>
      <c r="T26" s="12"/>
      <c r="U26" s="12"/>
      <c r="V26" s="12"/>
      <c r="W26" s="12"/>
      <c r="X26" s="12">
        <v>159738</v>
      </c>
      <c r="Y26" s="12"/>
      <c r="Z26" s="12"/>
      <c r="AA26" s="12"/>
    </row>
    <row r="27" spans="1:27" ht="115.5">
      <c r="A27" s="50">
        <v>23</v>
      </c>
      <c r="B27" s="49" t="s">
        <v>227</v>
      </c>
      <c r="C27" s="50" t="s">
        <v>222</v>
      </c>
      <c r="D27" s="3" t="s">
        <v>223</v>
      </c>
      <c r="E27" s="49" t="s">
        <v>224</v>
      </c>
      <c r="F27" s="52">
        <v>21730</v>
      </c>
      <c r="G27" s="52">
        <f t="shared" si="0"/>
        <v>0</v>
      </c>
      <c r="H27" s="52">
        <f t="shared" si="1"/>
        <v>0</v>
      </c>
      <c r="I27" s="53">
        <f t="shared" si="2"/>
        <v>21730</v>
      </c>
      <c r="J27" s="55" t="s">
        <v>225</v>
      </c>
      <c r="K27" s="29"/>
      <c r="L27" s="49"/>
      <c r="M27" s="47" t="s">
        <v>226</v>
      </c>
      <c r="N27" s="33"/>
      <c r="O27" s="21"/>
      <c r="P27" s="12"/>
      <c r="Q27" s="12"/>
      <c r="R27" s="12"/>
      <c r="S27" s="12"/>
      <c r="T27" s="12"/>
      <c r="U27" s="12"/>
      <c r="V27" s="12"/>
      <c r="W27" s="12"/>
      <c r="X27" s="12"/>
      <c r="Y27" s="12"/>
      <c r="Z27" s="12"/>
      <c r="AA27" s="12"/>
    </row>
    <row r="28" spans="1:27" ht="66">
      <c r="A28" s="50">
        <v>24</v>
      </c>
      <c r="B28" s="49" t="s">
        <v>394</v>
      </c>
      <c r="C28" s="50" t="s">
        <v>390</v>
      </c>
      <c r="D28" s="3" t="s">
        <v>411</v>
      </c>
      <c r="E28" s="49" t="s">
        <v>391</v>
      </c>
      <c r="F28" s="52">
        <v>3000</v>
      </c>
      <c r="G28" s="52">
        <f t="shared" si="0"/>
        <v>0</v>
      </c>
      <c r="H28" s="52">
        <f t="shared" si="1"/>
        <v>3000</v>
      </c>
      <c r="I28" s="53">
        <f t="shared" si="2"/>
        <v>0</v>
      </c>
      <c r="J28" s="55" t="s">
        <v>392</v>
      </c>
      <c r="K28" s="29">
        <v>44056</v>
      </c>
      <c r="L28" s="49"/>
      <c r="M28" s="47" t="s">
        <v>81</v>
      </c>
      <c r="N28" s="33"/>
      <c r="O28" s="21"/>
      <c r="P28" s="12"/>
      <c r="Q28" s="12"/>
      <c r="R28" s="12"/>
      <c r="S28" s="12"/>
      <c r="T28" s="12"/>
      <c r="U28" s="12"/>
      <c r="V28" s="12"/>
      <c r="W28" s="12">
        <v>3000</v>
      </c>
      <c r="X28" s="12"/>
      <c r="Y28" s="12"/>
      <c r="Z28" s="12"/>
      <c r="AA28" s="12"/>
    </row>
    <row r="29" spans="1:27" ht="82.5">
      <c r="A29" s="50">
        <v>25</v>
      </c>
      <c r="B29" s="49" t="s">
        <v>413</v>
      </c>
      <c r="C29" s="50" t="s">
        <v>395</v>
      </c>
      <c r="D29" s="3" t="s">
        <v>396</v>
      </c>
      <c r="E29" s="49" t="s">
        <v>399</v>
      </c>
      <c r="F29" s="52">
        <v>386145</v>
      </c>
      <c r="G29" s="52">
        <f t="shared" si="0"/>
        <v>32611</v>
      </c>
      <c r="H29" s="52">
        <f t="shared" si="1"/>
        <v>32611</v>
      </c>
      <c r="I29" s="53">
        <f t="shared" si="2"/>
        <v>353534</v>
      </c>
      <c r="J29" s="55" t="s">
        <v>398</v>
      </c>
      <c r="K29" s="29"/>
      <c r="L29" s="49"/>
      <c r="M29" s="47" t="s">
        <v>88</v>
      </c>
      <c r="N29" s="33"/>
      <c r="O29" s="21"/>
      <c r="P29" s="12"/>
      <c r="Q29" s="12"/>
      <c r="R29" s="12"/>
      <c r="S29" s="12"/>
      <c r="T29" s="12"/>
      <c r="U29" s="12"/>
      <c r="V29" s="12"/>
      <c r="W29" s="12"/>
      <c r="X29" s="12">
        <v>32611</v>
      </c>
      <c r="Y29" s="12"/>
      <c r="Z29" s="12"/>
      <c r="AA29" s="12"/>
    </row>
    <row r="30" spans="1:27" ht="99">
      <c r="A30" s="50">
        <v>26</v>
      </c>
      <c r="B30" s="49" t="s">
        <v>233</v>
      </c>
      <c r="C30" s="50" t="s">
        <v>228</v>
      </c>
      <c r="D30" s="3" t="s">
        <v>229</v>
      </c>
      <c r="E30" s="49" t="s">
        <v>231</v>
      </c>
      <c r="F30" s="52">
        <v>14000</v>
      </c>
      <c r="G30" s="52">
        <f t="shared" si="0"/>
        <v>0</v>
      </c>
      <c r="H30" s="52">
        <f t="shared" si="1"/>
        <v>14000</v>
      </c>
      <c r="I30" s="53">
        <f t="shared" si="2"/>
        <v>0</v>
      </c>
      <c r="J30" s="55" t="s">
        <v>232</v>
      </c>
      <c r="K30" s="29"/>
      <c r="L30" s="49"/>
      <c r="M30" s="47" t="s">
        <v>81</v>
      </c>
      <c r="N30" s="33"/>
      <c r="O30" s="21"/>
      <c r="P30" s="12"/>
      <c r="Q30" s="12"/>
      <c r="R30" s="12"/>
      <c r="S30" s="12">
        <v>14000</v>
      </c>
      <c r="T30" s="12"/>
      <c r="U30" s="12"/>
      <c r="V30" s="12"/>
      <c r="W30" s="12"/>
      <c r="X30" s="12"/>
      <c r="Y30" s="12"/>
      <c r="Z30" s="12"/>
      <c r="AA30" s="12"/>
    </row>
    <row r="31" spans="1:27" ht="66">
      <c r="A31" s="50">
        <v>27</v>
      </c>
      <c r="B31" s="49" t="s">
        <v>175</v>
      </c>
      <c r="C31" s="50" t="s">
        <v>174</v>
      </c>
      <c r="D31" s="3" t="s">
        <v>177</v>
      </c>
      <c r="E31" s="49" t="s">
        <v>178</v>
      </c>
      <c r="F31" s="52">
        <v>4000</v>
      </c>
      <c r="G31" s="52">
        <f t="shared" si="0"/>
        <v>0</v>
      </c>
      <c r="H31" s="52">
        <f t="shared" si="1"/>
        <v>4000</v>
      </c>
      <c r="I31" s="53">
        <f t="shared" si="2"/>
        <v>0</v>
      </c>
      <c r="J31" s="55" t="s">
        <v>179</v>
      </c>
      <c r="K31" s="29">
        <v>43928</v>
      </c>
      <c r="L31" s="49"/>
      <c r="M31" s="47" t="s">
        <v>81</v>
      </c>
      <c r="N31" s="33"/>
      <c r="O31" s="21"/>
      <c r="P31" s="12"/>
      <c r="Q31" s="12"/>
      <c r="R31" s="12">
        <v>4000</v>
      </c>
      <c r="S31" s="12"/>
      <c r="T31" s="12"/>
      <c r="U31" s="12"/>
      <c r="V31" s="12"/>
      <c r="W31" s="12"/>
      <c r="X31" s="12"/>
      <c r="Y31" s="12"/>
      <c r="Z31" s="12"/>
      <c r="AA31" s="12"/>
    </row>
    <row r="32" spans="1:27" ht="66">
      <c r="A32" s="50">
        <v>28</v>
      </c>
      <c r="B32" s="59" t="s">
        <v>284</v>
      </c>
      <c r="C32" s="50" t="s">
        <v>279</v>
      </c>
      <c r="D32" s="3" t="s">
        <v>280</v>
      </c>
      <c r="E32" s="49" t="s">
        <v>281</v>
      </c>
      <c r="F32" s="52">
        <v>345878</v>
      </c>
      <c r="G32" s="52">
        <f t="shared" si="0"/>
        <v>0</v>
      </c>
      <c r="H32" s="52">
        <f t="shared" si="1"/>
        <v>345878</v>
      </c>
      <c r="I32" s="53">
        <f t="shared" si="2"/>
        <v>0</v>
      </c>
      <c r="J32" s="55" t="s">
        <v>282</v>
      </c>
      <c r="K32" s="29">
        <v>43971</v>
      </c>
      <c r="L32" s="49"/>
      <c r="M32" s="47" t="s">
        <v>226</v>
      </c>
      <c r="N32" s="33"/>
      <c r="O32" s="21"/>
      <c r="P32" s="12"/>
      <c r="Q32" s="12"/>
      <c r="R32" s="12"/>
      <c r="S32" s="12"/>
      <c r="T32" s="12">
        <v>345878</v>
      </c>
      <c r="U32" s="12"/>
      <c r="V32" s="12"/>
      <c r="W32" s="12"/>
      <c r="X32" s="12"/>
      <c r="Y32" s="12"/>
      <c r="Z32" s="12"/>
      <c r="AA32" s="12"/>
    </row>
    <row r="33" spans="1:27" ht="148.5">
      <c r="A33" s="50">
        <v>29</v>
      </c>
      <c r="B33" s="49" t="s">
        <v>350</v>
      </c>
      <c r="C33" s="50" t="s">
        <v>347</v>
      </c>
      <c r="D33" s="3" t="s">
        <v>348</v>
      </c>
      <c r="E33" s="49" t="s">
        <v>349</v>
      </c>
      <c r="F33" s="52">
        <v>5933</v>
      </c>
      <c r="G33" s="52">
        <f t="shared" si="0"/>
        <v>0</v>
      </c>
      <c r="H33" s="52">
        <f t="shared" si="1"/>
        <v>5933</v>
      </c>
      <c r="I33" s="53">
        <f t="shared" si="2"/>
        <v>0</v>
      </c>
      <c r="J33" s="55">
        <v>10907</v>
      </c>
      <c r="K33" s="29">
        <v>44018</v>
      </c>
      <c r="L33" s="49"/>
      <c r="M33" s="47" t="s">
        <v>226</v>
      </c>
      <c r="N33" s="33"/>
      <c r="O33" s="21"/>
      <c r="P33" s="12"/>
      <c r="Q33" s="12"/>
      <c r="R33" s="12"/>
      <c r="S33" s="12"/>
      <c r="T33" s="12"/>
      <c r="U33" s="12"/>
      <c r="V33" s="12">
        <v>5933</v>
      </c>
      <c r="W33" s="12"/>
      <c r="X33" s="12"/>
      <c r="Y33" s="12"/>
      <c r="Z33" s="12"/>
      <c r="AA33" s="12"/>
    </row>
    <row r="34" spans="1:27" ht="101.25" customHeight="1">
      <c r="A34" s="50">
        <v>30</v>
      </c>
      <c r="B34" s="69" t="s">
        <v>275</v>
      </c>
      <c r="C34" s="50" t="s">
        <v>269</v>
      </c>
      <c r="D34" s="3" t="s">
        <v>271</v>
      </c>
      <c r="E34" s="49" t="s">
        <v>273</v>
      </c>
      <c r="F34" s="52">
        <v>93600</v>
      </c>
      <c r="G34" s="52">
        <f t="shared" si="0"/>
        <v>0</v>
      </c>
      <c r="H34" s="52">
        <f t="shared" si="1"/>
        <v>93600</v>
      </c>
      <c r="I34" s="53">
        <f t="shared" si="2"/>
        <v>0</v>
      </c>
      <c r="J34" s="55" t="s">
        <v>102</v>
      </c>
      <c r="K34" s="29"/>
      <c r="L34" s="49"/>
      <c r="M34" s="47" t="s">
        <v>88</v>
      </c>
      <c r="N34" s="33"/>
      <c r="O34" s="21"/>
      <c r="P34" s="12"/>
      <c r="Q34" s="12"/>
      <c r="R34" s="12"/>
      <c r="S34" s="12"/>
      <c r="T34" s="12">
        <v>38160</v>
      </c>
      <c r="U34" s="12">
        <v>18720</v>
      </c>
      <c r="V34" s="12">
        <v>36720</v>
      </c>
      <c r="W34" s="12"/>
      <c r="X34" s="12"/>
      <c r="Y34" s="12"/>
      <c r="Z34" s="12"/>
      <c r="AA34" s="12"/>
    </row>
    <row r="35" spans="1:27" ht="101.25" customHeight="1">
      <c r="A35" s="50">
        <v>31</v>
      </c>
      <c r="B35" s="70"/>
      <c r="C35" s="50" t="s">
        <v>270</v>
      </c>
      <c r="D35" s="3" t="s">
        <v>121</v>
      </c>
      <c r="E35" s="49" t="s">
        <v>273</v>
      </c>
      <c r="F35" s="52">
        <v>1788</v>
      </c>
      <c r="G35" s="52">
        <f t="shared" si="0"/>
        <v>0</v>
      </c>
      <c r="H35" s="52">
        <f t="shared" si="1"/>
        <v>1788</v>
      </c>
      <c r="I35" s="53">
        <f t="shared" si="2"/>
        <v>0</v>
      </c>
      <c r="J35" s="55" t="s">
        <v>102</v>
      </c>
      <c r="K35" s="29"/>
      <c r="L35" s="49"/>
      <c r="M35" s="47" t="s">
        <v>88</v>
      </c>
      <c r="N35" s="33"/>
      <c r="O35" s="21"/>
      <c r="P35" s="12"/>
      <c r="Q35" s="12"/>
      <c r="R35" s="12"/>
      <c r="S35" s="12"/>
      <c r="T35" s="12">
        <v>724</v>
      </c>
      <c r="U35" s="12">
        <v>358</v>
      </c>
      <c r="V35" s="12">
        <v>706</v>
      </c>
      <c r="W35" s="12"/>
      <c r="X35" s="12"/>
      <c r="Y35" s="12"/>
      <c r="Z35" s="12"/>
      <c r="AA35" s="12"/>
    </row>
    <row r="36" spans="1:27" ht="99">
      <c r="A36" s="50">
        <v>32</v>
      </c>
      <c r="B36" s="49" t="s">
        <v>202</v>
      </c>
      <c r="C36" s="50" t="s">
        <v>198</v>
      </c>
      <c r="D36" s="3" t="s">
        <v>199</v>
      </c>
      <c r="E36" s="49" t="s">
        <v>200</v>
      </c>
      <c r="F36" s="52">
        <v>40000</v>
      </c>
      <c r="G36" s="52">
        <f t="shared" si="0"/>
        <v>27716</v>
      </c>
      <c r="H36" s="52">
        <f t="shared" si="1"/>
        <v>27716</v>
      </c>
      <c r="I36" s="53">
        <f t="shared" si="2"/>
        <v>12284</v>
      </c>
      <c r="J36" s="55" t="s">
        <v>45</v>
      </c>
      <c r="K36" s="29"/>
      <c r="L36" s="49"/>
      <c r="M36" s="47" t="s">
        <v>128</v>
      </c>
      <c r="N36" s="33"/>
      <c r="O36" s="21"/>
      <c r="P36" s="12"/>
      <c r="Q36" s="12"/>
      <c r="R36" s="12"/>
      <c r="S36" s="12"/>
      <c r="T36" s="12"/>
      <c r="U36" s="12"/>
      <c r="V36" s="12"/>
      <c r="W36" s="12"/>
      <c r="X36" s="12">
        <v>27716</v>
      </c>
      <c r="Y36" s="12"/>
      <c r="Z36" s="12"/>
      <c r="AA36" s="12"/>
    </row>
    <row r="37" spans="1:27" ht="66">
      <c r="A37" s="50">
        <v>33</v>
      </c>
      <c r="B37" s="49" t="s">
        <v>129</v>
      </c>
      <c r="C37" s="50" t="s">
        <v>198</v>
      </c>
      <c r="D37" s="3" t="s">
        <v>234</v>
      </c>
      <c r="E37" s="49" t="s">
        <v>235</v>
      </c>
      <c r="F37" s="52">
        <v>5000</v>
      </c>
      <c r="G37" s="52">
        <f t="shared" si="0"/>
        <v>0</v>
      </c>
      <c r="H37" s="52">
        <f t="shared" si="1"/>
        <v>0</v>
      </c>
      <c r="I37" s="53">
        <f t="shared" si="2"/>
        <v>5000</v>
      </c>
      <c r="J37" s="55" t="s">
        <v>236</v>
      </c>
      <c r="K37" s="29"/>
      <c r="L37" s="49"/>
      <c r="M37" s="47" t="s">
        <v>128</v>
      </c>
      <c r="N37" s="33"/>
      <c r="O37" s="21"/>
      <c r="P37" s="12"/>
      <c r="Q37" s="12"/>
      <c r="R37" s="12"/>
      <c r="S37" s="12"/>
      <c r="T37" s="12"/>
      <c r="U37" s="12"/>
      <c r="V37" s="12"/>
      <c r="W37" s="12"/>
      <c r="X37" s="12"/>
      <c r="Y37" s="12"/>
      <c r="Z37" s="12"/>
      <c r="AA37" s="12"/>
    </row>
    <row r="38" spans="1:27" ht="231">
      <c r="A38" s="50">
        <v>34</v>
      </c>
      <c r="B38" s="49" t="s">
        <v>419</v>
      </c>
      <c r="C38" s="50" t="s">
        <v>417</v>
      </c>
      <c r="D38" s="3" t="s">
        <v>416</v>
      </c>
      <c r="E38" s="49" t="s">
        <v>420</v>
      </c>
      <c r="F38" s="52">
        <v>57000</v>
      </c>
      <c r="G38" s="52">
        <f t="shared" si="0"/>
        <v>0</v>
      </c>
      <c r="H38" s="52">
        <f t="shared" si="1"/>
        <v>57000</v>
      </c>
      <c r="I38" s="53">
        <f t="shared" si="2"/>
        <v>0</v>
      </c>
      <c r="J38" s="55"/>
      <c r="K38" s="29">
        <v>44082</v>
      </c>
      <c r="L38" s="49"/>
      <c r="M38" s="47" t="s">
        <v>88</v>
      </c>
      <c r="N38" s="33"/>
      <c r="O38" s="21"/>
      <c r="P38" s="12"/>
      <c r="Q38" s="12"/>
      <c r="R38" s="12"/>
      <c r="S38" s="12"/>
      <c r="T38" s="12"/>
      <c r="U38" s="12"/>
      <c r="V38" s="12"/>
      <c r="W38" s="12">
        <v>57000</v>
      </c>
      <c r="X38" s="12"/>
      <c r="Y38" s="12"/>
      <c r="Z38" s="12"/>
      <c r="AA38" s="12"/>
    </row>
    <row r="39" spans="1:27" ht="231">
      <c r="A39" s="50">
        <v>35</v>
      </c>
      <c r="B39" s="49" t="s">
        <v>433</v>
      </c>
      <c r="C39" s="50" t="s">
        <v>417</v>
      </c>
      <c r="D39" s="3" t="s">
        <v>421</v>
      </c>
      <c r="E39" s="49" t="s">
        <v>423</v>
      </c>
      <c r="F39" s="52">
        <v>40000</v>
      </c>
      <c r="G39" s="52">
        <f t="shared" si="0"/>
        <v>0</v>
      </c>
      <c r="H39" s="52">
        <f t="shared" si="1"/>
        <v>40000</v>
      </c>
      <c r="I39" s="53">
        <f t="shared" si="2"/>
        <v>0</v>
      </c>
      <c r="J39" s="55"/>
      <c r="K39" s="29">
        <v>44081</v>
      </c>
      <c r="L39" s="49"/>
      <c r="M39" s="47" t="s">
        <v>226</v>
      </c>
      <c r="N39" s="33"/>
      <c r="O39" s="21"/>
      <c r="P39" s="12"/>
      <c r="Q39" s="12"/>
      <c r="R39" s="12"/>
      <c r="S39" s="12"/>
      <c r="T39" s="12"/>
      <c r="U39" s="12"/>
      <c r="V39" s="12"/>
      <c r="W39" s="12">
        <v>40000</v>
      </c>
      <c r="X39" s="12"/>
      <c r="Y39" s="12"/>
      <c r="Z39" s="12"/>
      <c r="AA39" s="12"/>
    </row>
    <row r="40" spans="1:27" ht="165">
      <c r="A40" s="50">
        <v>36</v>
      </c>
      <c r="B40" s="49" t="s">
        <v>427</v>
      </c>
      <c r="C40" s="50" t="s">
        <v>424</v>
      </c>
      <c r="D40" s="3" t="s">
        <v>425</v>
      </c>
      <c r="E40" s="49" t="s">
        <v>426</v>
      </c>
      <c r="F40" s="52">
        <v>10000</v>
      </c>
      <c r="G40" s="52">
        <f t="shared" si="0"/>
        <v>0</v>
      </c>
      <c r="H40" s="52">
        <f t="shared" si="1"/>
        <v>10000</v>
      </c>
      <c r="I40" s="53">
        <f t="shared" si="2"/>
        <v>0</v>
      </c>
      <c r="J40" s="55"/>
      <c r="K40" s="29"/>
      <c r="L40" s="49"/>
      <c r="M40" s="47" t="s">
        <v>226</v>
      </c>
      <c r="N40" s="33"/>
      <c r="O40" s="21"/>
      <c r="P40" s="12"/>
      <c r="Q40" s="12"/>
      <c r="R40" s="12"/>
      <c r="S40" s="12"/>
      <c r="T40" s="12"/>
      <c r="U40" s="12"/>
      <c r="V40" s="12"/>
      <c r="W40" s="12">
        <v>10000</v>
      </c>
      <c r="X40" s="12"/>
      <c r="Y40" s="12"/>
      <c r="Z40" s="12"/>
      <c r="AA40" s="12"/>
    </row>
    <row r="41" spans="1:27" ht="165">
      <c r="A41" s="50">
        <v>37</v>
      </c>
      <c r="B41" s="49" t="s">
        <v>300</v>
      </c>
      <c r="C41" s="50" t="s">
        <v>297</v>
      </c>
      <c r="D41" s="3" t="s">
        <v>296</v>
      </c>
      <c r="E41" s="49" t="s">
        <v>299</v>
      </c>
      <c r="F41" s="52">
        <v>5000</v>
      </c>
      <c r="G41" s="52">
        <f t="shared" si="0"/>
        <v>0</v>
      </c>
      <c r="H41" s="52">
        <f t="shared" si="1"/>
        <v>5000</v>
      </c>
      <c r="I41" s="53">
        <f t="shared" si="2"/>
        <v>0</v>
      </c>
      <c r="J41" s="55" t="s">
        <v>298</v>
      </c>
      <c r="K41" s="29">
        <v>44026</v>
      </c>
      <c r="L41" s="49"/>
      <c r="M41" s="47" t="s">
        <v>88</v>
      </c>
      <c r="N41" s="33"/>
      <c r="O41" s="21"/>
      <c r="P41" s="12"/>
      <c r="Q41" s="12"/>
      <c r="R41" s="12"/>
      <c r="S41" s="12"/>
      <c r="T41" s="12"/>
      <c r="U41" s="12"/>
      <c r="V41" s="12">
        <v>5000</v>
      </c>
      <c r="W41" s="12"/>
      <c r="X41" s="12"/>
      <c r="Y41" s="12"/>
      <c r="Z41" s="12"/>
      <c r="AA41" s="12"/>
    </row>
    <row r="42" spans="1:27" ht="82.5">
      <c r="A42" s="50">
        <v>38</v>
      </c>
      <c r="B42" s="49" t="s">
        <v>276</v>
      </c>
      <c r="C42" s="50" t="s">
        <v>211</v>
      </c>
      <c r="D42" s="3" t="s">
        <v>213</v>
      </c>
      <c r="E42" s="49" t="s">
        <v>212</v>
      </c>
      <c r="F42" s="52">
        <v>95000</v>
      </c>
      <c r="G42" s="52">
        <f t="shared" si="0"/>
        <v>0</v>
      </c>
      <c r="H42" s="52">
        <f t="shared" si="1"/>
        <v>95000</v>
      </c>
      <c r="I42" s="53">
        <f t="shared" si="2"/>
        <v>0</v>
      </c>
      <c r="J42" s="55" t="s">
        <v>214</v>
      </c>
      <c r="K42" s="29">
        <v>43941</v>
      </c>
      <c r="L42" s="49"/>
      <c r="M42" s="47" t="s">
        <v>115</v>
      </c>
      <c r="N42" s="33"/>
      <c r="O42" s="21"/>
      <c r="P42" s="12"/>
      <c r="Q42" s="12"/>
      <c r="R42" s="12"/>
      <c r="S42" s="12">
        <v>95000</v>
      </c>
      <c r="T42" s="12"/>
      <c r="U42" s="12"/>
      <c r="V42" s="12"/>
      <c r="W42" s="12"/>
      <c r="X42" s="12"/>
      <c r="Y42" s="12"/>
      <c r="Z42" s="12"/>
      <c r="AA42" s="12"/>
    </row>
    <row r="43" spans="1:34" ht="49.5">
      <c r="A43" s="50">
        <v>39</v>
      </c>
      <c r="B43" s="49" t="s">
        <v>307</v>
      </c>
      <c r="C43" s="50" t="s">
        <v>301</v>
      </c>
      <c r="D43" s="3" t="s">
        <v>302</v>
      </c>
      <c r="E43" s="49" t="s">
        <v>303</v>
      </c>
      <c r="F43" s="52">
        <f>SUM(AB43:AI43)</f>
        <v>30000</v>
      </c>
      <c r="G43" s="52">
        <f t="shared" si="0"/>
        <v>0</v>
      </c>
      <c r="H43" s="52">
        <f t="shared" si="1"/>
        <v>30000</v>
      </c>
      <c r="I43" s="53">
        <f t="shared" si="2"/>
        <v>0</v>
      </c>
      <c r="J43" s="14">
        <v>10912</v>
      </c>
      <c r="K43" s="29"/>
      <c r="L43" s="49"/>
      <c r="M43" s="47" t="s">
        <v>148</v>
      </c>
      <c r="N43" s="33"/>
      <c r="O43" s="21"/>
      <c r="P43" s="12"/>
      <c r="Q43" s="12"/>
      <c r="R43" s="12"/>
      <c r="S43" s="12"/>
      <c r="T43" s="12"/>
      <c r="U43" s="12"/>
      <c r="V43" s="12">
        <v>30000</v>
      </c>
      <c r="W43" s="12"/>
      <c r="X43" s="12"/>
      <c r="Y43" s="12"/>
      <c r="Z43" s="12"/>
      <c r="AA43" s="12"/>
      <c r="AH43" s="46">
        <v>30000</v>
      </c>
    </row>
    <row r="44" spans="1:39" ht="49.5">
      <c r="A44" s="50">
        <v>40</v>
      </c>
      <c r="B44" s="49" t="s">
        <v>143</v>
      </c>
      <c r="C44" s="50" t="s">
        <v>144</v>
      </c>
      <c r="D44" s="3" t="s">
        <v>145</v>
      </c>
      <c r="E44" s="49" t="s">
        <v>451</v>
      </c>
      <c r="F44" s="52">
        <f>SUM(AB44:AM44)</f>
        <v>2673205</v>
      </c>
      <c r="G44" s="52">
        <f t="shared" si="0"/>
        <v>275851</v>
      </c>
      <c r="H44" s="52">
        <f t="shared" si="1"/>
        <v>2637574</v>
      </c>
      <c r="I44" s="53">
        <f t="shared" si="2"/>
        <v>35631</v>
      </c>
      <c r="J44" s="14">
        <v>10912</v>
      </c>
      <c r="K44" s="29"/>
      <c r="L44" s="49" t="s">
        <v>147</v>
      </c>
      <c r="M44" s="47" t="s">
        <v>148</v>
      </c>
      <c r="N44" s="10"/>
      <c r="O44" s="21"/>
      <c r="P44" s="12">
        <v>544491</v>
      </c>
      <c r="Q44" s="12">
        <v>253106</v>
      </c>
      <c r="R44" s="12">
        <v>253106</v>
      </c>
      <c r="S44" s="12">
        <v>253106</v>
      </c>
      <c r="T44" s="12">
        <v>253106</v>
      </c>
      <c r="U44" s="12">
        <v>253106</v>
      </c>
      <c r="V44" s="12">
        <v>275851</v>
      </c>
      <c r="W44" s="12">
        <v>275851</v>
      </c>
      <c r="X44" s="12">
        <v>275851</v>
      </c>
      <c r="Y44" s="12"/>
      <c r="Z44" s="12"/>
      <c r="AA44" s="12"/>
      <c r="AB44" s="46">
        <v>296328</v>
      </c>
      <c r="AC44" s="46">
        <v>258049</v>
      </c>
      <c r="AD44" s="46">
        <v>253106</v>
      </c>
      <c r="AE44" s="46">
        <v>253106</v>
      </c>
      <c r="AF44" s="46">
        <v>253106</v>
      </c>
      <c r="AG44" s="46">
        <v>253106</v>
      </c>
      <c r="AH44" s="46">
        <v>274106</v>
      </c>
      <c r="AI44" s="46">
        <v>280596</v>
      </c>
      <c r="AJ44" s="46">
        <v>275851</v>
      </c>
      <c r="AK44" s="46">
        <v>275851</v>
      </c>
      <c r="AL44" s="46"/>
      <c r="AM44" s="46"/>
    </row>
    <row r="45" spans="1:39" ht="49.5">
      <c r="A45" s="50">
        <v>41</v>
      </c>
      <c r="B45" s="49" t="s">
        <v>306</v>
      </c>
      <c r="C45" s="50" t="s">
        <v>304</v>
      </c>
      <c r="D45" s="3" t="s">
        <v>305</v>
      </c>
      <c r="E45" s="49" t="s">
        <v>386</v>
      </c>
      <c r="F45" s="52">
        <f>SUM(AB45:AI45)</f>
        <v>113177</v>
      </c>
      <c r="G45" s="52">
        <f t="shared" si="0"/>
        <v>0</v>
      </c>
      <c r="H45" s="52">
        <f t="shared" si="1"/>
        <v>111177</v>
      </c>
      <c r="I45" s="53">
        <f t="shared" si="2"/>
        <v>2000</v>
      </c>
      <c r="J45" s="14">
        <v>10912</v>
      </c>
      <c r="K45" s="29"/>
      <c r="L45" s="49"/>
      <c r="M45" s="47" t="s">
        <v>148</v>
      </c>
      <c r="N45" s="10"/>
      <c r="O45" s="21"/>
      <c r="P45" s="12"/>
      <c r="Q45" s="12"/>
      <c r="R45" s="12"/>
      <c r="S45" s="12"/>
      <c r="T45" s="12"/>
      <c r="U45" s="12"/>
      <c r="V45" s="12">
        <v>111177</v>
      </c>
      <c r="W45" s="12"/>
      <c r="X45" s="12"/>
      <c r="Y45" s="12"/>
      <c r="Z45" s="12"/>
      <c r="AA45" s="12"/>
      <c r="AB45" s="46"/>
      <c r="AC45" s="46"/>
      <c r="AD45" s="46"/>
      <c r="AE45" s="46"/>
      <c r="AF45" s="46"/>
      <c r="AG45" s="46"/>
      <c r="AH45" s="46">
        <v>96213</v>
      </c>
      <c r="AI45" s="46">
        <v>16964</v>
      </c>
      <c r="AJ45" s="46"/>
      <c r="AK45" s="46"/>
      <c r="AL45" s="46"/>
      <c r="AM45" s="46"/>
    </row>
    <row r="46" spans="1:39" ht="49.5">
      <c r="A46" s="50">
        <v>42</v>
      </c>
      <c r="B46" s="49" t="s">
        <v>149</v>
      </c>
      <c r="C46" s="50" t="s">
        <v>58</v>
      </c>
      <c r="D46" s="3" t="s">
        <v>59</v>
      </c>
      <c r="E46" s="49" t="s">
        <v>428</v>
      </c>
      <c r="F46" s="52">
        <f>SUM(AB46:AJ46)</f>
        <v>430000</v>
      </c>
      <c r="G46" s="52">
        <f t="shared" si="0"/>
        <v>0</v>
      </c>
      <c r="H46" s="52">
        <f t="shared" si="1"/>
        <v>165000</v>
      </c>
      <c r="I46" s="53">
        <f t="shared" si="2"/>
        <v>265000</v>
      </c>
      <c r="J46" s="14">
        <v>10912</v>
      </c>
      <c r="K46" s="29"/>
      <c r="L46" s="49"/>
      <c r="M46" s="47" t="s">
        <v>148</v>
      </c>
      <c r="N46" s="10"/>
      <c r="O46" s="21"/>
      <c r="P46" s="12"/>
      <c r="Q46" s="12"/>
      <c r="R46" s="12"/>
      <c r="S46" s="12">
        <v>139200</v>
      </c>
      <c r="T46" s="12">
        <v>25800</v>
      </c>
      <c r="U46" s="12"/>
      <c r="V46" s="12"/>
      <c r="W46" s="12"/>
      <c r="X46" s="12"/>
      <c r="Y46" s="12"/>
      <c r="Z46" s="12"/>
      <c r="AA46" s="12"/>
      <c r="AB46" s="46"/>
      <c r="AC46" s="46">
        <v>139200</v>
      </c>
      <c r="AD46" s="46"/>
      <c r="AE46" s="46"/>
      <c r="AF46" s="46"/>
      <c r="AG46" s="46"/>
      <c r="AH46" s="46">
        <v>25800</v>
      </c>
      <c r="AI46" s="46"/>
      <c r="AJ46" s="46">
        <v>265000</v>
      </c>
      <c r="AK46" s="46"/>
      <c r="AL46" s="46"/>
      <c r="AM46" s="46"/>
    </row>
    <row r="47" spans="1:39" ht="49.5">
      <c r="A47" s="50">
        <v>43</v>
      </c>
      <c r="B47" s="49" t="s">
        <v>149</v>
      </c>
      <c r="C47" s="50" t="s">
        <v>384</v>
      </c>
      <c r="D47" s="3" t="s">
        <v>385</v>
      </c>
      <c r="E47" s="49" t="s">
        <v>386</v>
      </c>
      <c r="F47" s="52">
        <f>SUM(AB47:AI47)</f>
        <v>161925</v>
      </c>
      <c r="G47" s="52">
        <f t="shared" si="0"/>
        <v>0</v>
      </c>
      <c r="H47" s="52">
        <f t="shared" si="1"/>
        <v>161925</v>
      </c>
      <c r="I47" s="53">
        <f t="shared" si="2"/>
        <v>0</v>
      </c>
      <c r="J47" s="14"/>
      <c r="K47" s="29"/>
      <c r="L47" s="49"/>
      <c r="M47" s="47" t="s">
        <v>148</v>
      </c>
      <c r="N47" s="10"/>
      <c r="O47" s="21"/>
      <c r="P47" s="12"/>
      <c r="Q47" s="12"/>
      <c r="R47" s="12"/>
      <c r="S47" s="12"/>
      <c r="T47" s="12"/>
      <c r="U47" s="12"/>
      <c r="V47" s="12">
        <v>161925</v>
      </c>
      <c r="W47" s="12"/>
      <c r="X47" s="12"/>
      <c r="Y47" s="12"/>
      <c r="Z47" s="12"/>
      <c r="AA47" s="12"/>
      <c r="AB47" s="46"/>
      <c r="AC47" s="46"/>
      <c r="AD47" s="46"/>
      <c r="AE47" s="46"/>
      <c r="AF47" s="46"/>
      <c r="AG47" s="46"/>
      <c r="AH47" s="46"/>
      <c r="AI47" s="46">
        <v>161925</v>
      </c>
      <c r="AJ47" s="46"/>
      <c r="AK47" s="46"/>
      <c r="AL47" s="46"/>
      <c r="AM47" s="46"/>
    </row>
    <row r="48" spans="1:39" ht="99">
      <c r="A48" s="50">
        <v>44</v>
      </c>
      <c r="B48" s="49" t="s">
        <v>356</v>
      </c>
      <c r="C48" s="50" t="s">
        <v>351</v>
      </c>
      <c r="D48" s="3" t="s">
        <v>352</v>
      </c>
      <c r="E48" s="49" t="s">
        <v>354</v>
      </c>
      <c r="F48" s="52">
        <v>1375</v>
      </c>
      <c r="G48" s="52">
        <f t="shared" si="0"/>
        <v>0</v>
      </c>
      <c r="H48" s="52">
        <f t="shared" si="1"/>
        <v>1375</v>
      </c>
      <c r="I48" s="53">
        <f t="shared" si="2"/>
        <v>0</v>
      </c>
      <c r="J48" s="14" t="s">
        <v>355</v>
      </c>
      <c r="K48" s="29"/>
      <c r="L48" s="49"/>
      <c r="M48" s="47" t="s">
        <v>81</v>
      </c>
      <c r="N48" s="10"/>
      <c r="O48" s="21"/>
      <c r="P48" s="12"/>
      <c r="Q48" s="12"/>
      <c r="R48" s="12"/>
      <c r="S48" s="12"/>
      <c r="T48" s="12"/>
      <c r="U48" s="12"/>
      <c r="V48" s="12">
        <v>1375</v>
      </c>
      <c r="W48" s="12"/>
      <c r="X48" s="12"/>
      <c r="Y48" s="12"/>
      <c r="Z48" s="12"/>
      <c r="AA48" s="12"/>
      <c r="AB48" s="46"/>
      <c r="AC48" s="46"/>
      <c r="AD48" s="46"/>
      <c r="AE48" s="46"/>
      <c r="AF48" s="46"/>
      <c r="AG48" s="46"/>
      <c r="AH48" s="46"/>
      <c r="AI48" s="46"/>
      <c r="AJ48" s="46"/>
      <c r="AK48" s="46"/>
      <c r="AL48" s="46"/>
      <c r="AM48" s="46"/>
    </row>
    <row r="49" spans="1:39" ht="264">
      <c r="A49" s="50">
        <v>45</v>
      </c>
      <c r="B49" s="49" t="s">
        <v>362</v>
      </c>
      <c r="C49" s="50" t="s">
        <v>357</v>
      </c>
      <c r="D49" s="3" t="s">
        <v>361</v>
      </c>
      <c r="E49" s="49" t="s">
        <v>358</v>
      </c>
      <c r="F49" s="52">
        <v>57480</v>
      </c>
      <c r="G49" s="52">
        <f t="shared" si="0"/>
        <v>4076</v>
      </c>
      <c r="H49" s="52">
        <f t="shared" si="1"/>
        <v>4076</v>
      </c>
      <c r="I49" s="53">
        <f t="shared" si="2"/>
        <v>53404</v>
      </c>
      <c r="J49" s="14" t="s">
        <v>360</v>
      </c>
      <c r="K49" s="29"/>
      <c r="L49" s="49"/>
      <c r="M49" s="47" t="s">
        <v>115</v>
      </c>
      <c r="N49" s="10"/>
      <c r="O49" s="21"/>
      <c r="P49" s="12"/>
      <c r="Q49" s="12"/>
      <c r="R49" s="12"/>
      <c r="S49" s="12"/>
      <c r="T49" s="12"/>
      <c r="U49" s="12"/>
      <c r="V49" s="12"/>
      <c r="W49" s="12"/>
      <c r="X49" s="12">
        <v>4076</v>
      </c>
      <c r="Y49" s="12"/>
      <c r="Z49" s="12"/>
      <c r="AA49" s="12"/>
      <c r="AB49" s="46"/>
      <c r="AC49" s="46"/>
      <c r="AD49" s="46"/>
      <c r="AE49" s="46"/>
      <c r="AF49" s="46"/>
      <c r="AG49" s="46"/>
      <c r="AH49" s="46"/>
      <c r="AI49" s="46"/>
      <c r="AJ49" s="46"/>
      <c r="AK49" s="46"/>
      <c r="AL49" s="46"/>
      <c r="AM49" s="46"/>
    </row>
    <row r="50" spans="1:39" ht="82.5">
      <c r="A50" s="50">
        <v>46</v>
      </c>
      <c r="B50" s="49" t="s">
        <v>366</v>
      </c>
      <c r="C50" s="50" t="s">
        <v>363</v>
      </c>
      <c r="D50" s="3" t="s">
        <v>364</v>
      </c>
      <c r="E50" s="49" t="s">
        <v>367</v>
      </c>
      <c r="F50" s="52">
        <v>6000</v>
      </c>
      <c r="G50" s="52">
        <f t="shared" si="0"/>
        <v>0</v>
      </c>
      <c r="H50" s="52">
        <f t="shared" si="1"/>
        <v>6000</v>
      </c>
      <c r="I50" s="53">
        <f t="shared" si="2"/>
        <v>0</v>
      </c>
      <c r="J50" s="14"/>
      <c r="K50" s="29"/>
      <c r="L50" s="49"/>
      <c r="M50" s="47" t="s">
        <v>148</v>
      </c>
      <c r="N50" s="10"/>
      <c r="O50" s="21"/>
      <c r="P50" s="12"/>
      <c r="Q50" s="12"/>
      <c r="R50" s="12"/>
      <c r="S50" s="12"/>
      <c r="T50" s="12"/>
      <c r="U50" s="12">
        <v>6000</v>
      </c>
      <c r="V50" s="12"/>
      <c r="W50" s="12"/>
      <c r="X50" s="12"/>
      <c r="Y50" s="12"/>
      <c r="Z50" s="12"/>
      <c r="AA50" s="12"/>
      <c r="AB50" s="46"/>
      <c r="AC50" s="46"/>
      <c r="AD50" s="46"/>
      <c r="AE50" s="46"/>
      <c r="AF50" s="46"/>
      <c r="AG50" s="46"/>
      <c r="AH50" s="46"/>
      <c r="AI50" s="46"/>
      <c r="AJ50" s="46"/>
      <c r="AK50" s="46"/>
      <c r="AL50" s="46"/>
      <c r="AM50" s="46"/>
    </row>
    <row r="51" spans="1:39" ht="82.5">
      <c r="A51" s="50">
        <v>47</v>
      </c>
      <c r="B51" s="49" t="s">
        <v>456</v>
      </c>
      <c r="C51" s="50" t="s">
        <v>452</v>
      </c>
      <c r="D51" s="3" t="s">
        <v>453</v>
      </c>
      <c r="E51" s="49" t="s">
        <v>454</v>
      </c>
      <c r="F51" s="52">
        <v>100000</v>
      </c>
      <c r="G51" s="52">
        <f>X51</f>
        <v>0</v>
      </c>
      <c r="H51" s="52">
        <f>SUM(P51:X51)</f>
        <v>0</v>
      </c>
      <c r="I51" s="53">
        <f>F51-H51</f>
        <v>100000</v>
      </c>
      <c r="J51" s="14"/>
      <c r="K51" s="29"/>
      <c r="L51" s="49"/>
      <c r="M51" s="47" t="s">
        <v>455</v>
      </c>
      <c r="N51" s="10"/>
      <c r="O51" s="21"/>
      <c r="P51" s="12"/>
      <c r="Q51" s="12"/>
      <c r="R51" s="12"/>
      <c r="S51" s="12"/>
      <c r="T51" s="12"/>
      <c r="U51" s="12"/>
      <c r="V51" s="12"/>
      <c r="W51" s="12"/>
      <c r="X51" s="12"/>
      <c r="Y51" s="12"/>
      <c r="Z51" s="12"/>
      <c r="AA51" s="12"/>
      <c r="AB51" s="46"/>
      <c r="AC51" s="46"/>
      <c r="AD51" s="46"/>
      <c r="AE51" s="46"/>
      <c r="AF51" s="46"/>
      <c r="AG51" s="46"/>
      <c r="AH51" s="46"/>
      <c r="AI51" s="46"/>
      <c r="AJ51" s="46"/>
      <c r="AK51" s="46"/>
      <c r="AL51" s="46"/>
      <c r="AM51" s="46"/>
    </row>
    <row r="52" spans="1:39" ht="99">
      <c r="A52" s="50">
        <v>48</v>
      </c>
      <c r="B52" s="49" t="s">
        <v>186</v>
      </c>
      <c r="C52" s="50" t="s">
        <v>182</v>
      </c>
      <c r="D52" s="3" t="s">
        <v>183</v>
      </c>
      <c r="E52" s="49" t="s">
        <v>184</v>
      </c>
      <c r="F52" s="52">
        <v>2560</v>
      </c>
      <c r="G52" s="52">
        <f t="shared" si="0"/>
        <v>0</v>
      </c>
      <c r="H52" s="52">
        <f t="shared" si="1"/>
        <v>2560</v>
      </c>
      <c r="I52" s="53">
        <f t="shared" si="2"/>
        <v>0</v>
      </c>
      <c r="J52" s="14">
        <v>10812</v>
      </c>
      <c r="K52" s="29"/>
      <c r="L52" s="49"/>
      <c r="M52" s="47" t="s">
        <v>185</v>
      </c>
      <c r="N52" s="10"/>
      <c r="O52" s="21"/>
      <c r="P52" s="12"/>
      <c r="Q52" s="12"/>
      <c r="R52" s="12">
        <v>2560</v>
      </c>
      <c r="S52" s="12"/>
      <c r="T52" s="12"/>
      <c r="U52" s="12"/>
      <c r="V52" s="12"/>
      <c r="W52" s="12"/>
      <c r="X52" s="12"/>
      <c r="Y52" s="12"/>
      <c r="Z52" s="12"/>
      <c r="AA52" s="12"/>
      <c r="AB52" s="46"/>
      <c r="AC52" s="46"/>
      <c r="AD52" s="46"/>
      <c r="AE52" s="46"/>
      <c r="AF52" s="46"/>
      <c r="AG52" s="46"/>
      <c r="AH52" s="46"/>
      <c r="AI52" s="46"/>
      <c r="AJ52" s="46"/>
      <c r="AK52" s="46"/>
      <c r="AL52" s="46"/>
      <c r="AM52" s="46"/>
    </row>
    <row r="53" spans="1:39" ht="99">
      <c r="A53" s="50">
        <v>49</v>
      </c>
      <c r="B53" s="49" t="s">
        <v>278</v>
      </c>
      <c r="C53" s="50" t="s">
        <v>240</v>
      </c>
      <c r="D53" s="3" t="s">
        <v>241</v>
      </c>
      <c r="E53" s="49" t="s">
        <v>243</v>
      </c>
      <c r="F53" s="52">
        <v>29526</v>
      </c>
      <c r="G53" s="52">
        <f t="shared" si="0"/>
        <v>0</v>
      </c>
      <c r="H53" s="52">
        <f t="shared" si="1"/>
        <v>29526</v>
      </c>
      <c r="I53" s="53">
        <f t="shared" si="2"/>
        <v>0</v>
      </c>
      <c r="J53" s="14"/>
      <c r="K53" s="29"/>
      <c r="L53" s="49"/>
      <c r="M53" s="47" t="s">
        <v>185</v>
      </c>
      <c r="N53" s="10"/>
      <c r="O53" s="21"/>
      <c r="P53" s="12"/>
      <c r="Q53" s="12"/>
      <c r="R53" s="12"/>
      <c r="S53" s="12">
        <v>29526</v>
      </c>
      <c r="T53" s="12"/>
      <c r="U53" s="12"/>
      <c r="V53" s="12"/>
      <c r="W53" s="12"/>
      <c r="X53" s="12"/>
      <c r="Y53" s="12"/>
      <c r="Z53" s="12"/>
      <c r="AA53" s="12"/>
      <c r="AB53" s="46"/>
      <c r="AC53" s="46"/>
      <c r="AD53" s="46"/>
      <c r="AE53" s="46"/>
      <c r="AF53" s="46"/>
      <c r="AG53" s="46"/>
      <c r="AH53" s="46"/>
      <c r="AI53" s="46"/>
      <c r="AJ53" s="46"/>
      <c r="AK53" s="46"/>
      <c r="AL53" s="46"/>
      <c r="AM53" s="46"/>
    </row>
    <row r="54" spans="1:39" ht="82.5">
      <c r="A54" s="50">
        <v>50</v>
      </c>
      <c r="B54" s="49" t="s">
        <v>277</v>
      </c>
      <c r="C54" s="50" t="s">
        <v>240</v>
      </c>
      <c r="D54" s="3" t="s">
        <v>244</v>
      </c>
      <c r="E54" s="49" t="s">
        <v>246</v>
      </c>
      <c r="F54" s="52">
        <v>91444</v>
      </c>
      <c r="G54" s="52">
        <f t="shared" si="0"/>
        <v>0</v>
      </c>
      <c r="H54" s="52">
        <f t="shared" si="1"/>
        <v>91444</v>
      </c>
      <c r="I54" s="53">
        <f t="shared" si="2"/>
        <v>0</v>
      </c>
      <c r="J54" s="14" t="s">
        <v>245</v>
      </c>
      <c r="K54" s="29"/>
      <c r="L54" s="49"/>
      <c r="M54" s="47" t="s">
        <v>185</v>
      </c>
      <c r="N54" s="10"/>
      <c r="O54" s="21"/>
      <c r="P54" s="12"/>
      <c r="Q54" s="12"/>
      <c r="R54" s="12"/>
      <c r="S54" s="12">
        <v>91444</v>
      </c>
      <c r="T54" s="12"/>
      <c r="U54" s="12"/>
      <c r="V54" s="12"/>
      <c r="W54" s="12"/>
      <c r="X54" s="12"/>
      <c r="Y54" s="12"/>
      <c r="Z54" s="12"/>
      <c r="AA54" s="12"/>
      <c r="AB54" s="46"/>
      <c r="AC54" s="46"/>
      <c r="AD54" s="46"/>
      <c r="AE54" s="46"/>
      <c r="AF54" s="46"/>
      <c r="AG54" s="46"/>
      <c r="AH54" s="46"/>
      <c r="AI54" s="46"/>
      <c r="AJ54" s="46"/>
      <c r="AK54" s="46"/>
      <c r="AL54" s="46"/>
      <c r="AM54" s="46"/>
    </row>
    <row r="55" spans="1:39" ht="60" customHeight="1">
      <c r="A55" s="50">
        <v>51</v>
      </c>
      <c r="B55" s="71" t="s">
        <v>371</v>
      </c>
      <c r="C55" s="50" t="s">
        <v>368</v>
      </c>
      <c r="D55" s="3" t="s">
        <v>369</v>
      </c>
      <c r="E55" s="49" t="s">
        <v>370</v>
      </c>
      <c r="F55" s="52">
        <v>769000</v>
      </c>
      <c r="G55" s="52">
        <f t="shared" si="0"/>
        <v>0</v>
      </c>
      <c r="H55" s="52">
        <f t="shared" si="1"/>
        <v>769000</v>
      </c>
      <c r="I55" s="53">
        <f t="shared" si="2"/>
        <v>0</v>
      </c>
      <c r="J55" s="14" t="s">
        <v>334</v>
      </c>
      <c r="K55" s="29"/>
      <c r="L55" s="49"/>
      <c r="M55" s="47" t="s">
        <v>185</v>
      </c>
      <c r="N55" s="10"/>
      <c r="O55" s="21"/>
      <c r="P55" s="12"/>
      <c r="Q55" s="12"/>
      <c r="R55" s="12"/>
      <c r="S55" s="12"/>
      <c r="T55" s="12"/>
      <c r="U55" s="12">
        <v>769000</v>
      </c>
      <c r="V55" s="12"/>
      <c r="W55" s="12"/>
      <c r="X55" s="12"/>
      <c r="Y55" s="12"/>
      <c r="Z55" s="12"/>
      <c r="AA55" s="12"/>
      <c r="AB55" s="46"/>
      <c r="AC55" s="46"/>
      <c r="AD55" s="46"/>
      <c r="AE55" s="46"/>
      <c r="AF55" s="46"/>
      <c r="AG55" s="46"/>
      <c r="AH55" s="46"/>
      <c r="AI55" s="46"/>
      <c r="AJ55" s="46"/>
      <c r="AK55" s="46"/>
      <c r="AL55" s="46"/>
      <c r="AM55" s="46"/>
    </row>
    <row r="56" spans="1:39" ht="60" customHeight="1">
      <c r="A56" s="50">
        <v>52</v>
      </c>
      <c r="B56" s="72"/>
      <c r="C56" s="50" t="s">
        <v>368</v>
      </c>
      <c r="D56" s="3" t="s">
        <v>400</v>
      </c>
      <c r="E56" s="49" t="s">
        <v>402</v>
      </c>
      <c r="F56" s="52">
        <v>3378</v>
      </c>
      <c r="G56" s="52">
        <f t="shared" si="0"/>
        <v>3378</v>
      </c>
      <c r="H56" s="52">
        <f t="shared" si="1"/>
        <v>3378</v>
      </c>
      <c r="I56" s="53">
        <f t="shared" si="2"/>
        <v>0</v>
      </c>
      <c r="J56" s="14" t="s">
        <v>334</v>
      </c>
      <c r="K56" s="29"/>
      <c r="L56" s="49"/>
      <c r="M56" s="47" t="s">
        <v>185</v>
      </c>
      <c r="N56" s="10"/>
      <c r="O56" s="21"/>
      <c r="P56" s="12"/>
      <c r="Q56" s="12"/>
      <c r="R56" s="12"/>
      <c r="S56" s="12"/>
      <c r="T56" s="12"/>
      <c r="U56" s="12"/>
      <c r="V56" s="12"/>
      <c r="W56" s="12"/>
      <c r="X56" s="12">
        <v>3378</v>
      </c>
      <c r="Y56" s="12"/>
      <c r="Z56" s="12"/>
      <c r="AA56" s="12"/>
      <c r="AB56" s="46"/>
      <c r="AC56" s="46"/>
      <c r="AD56" s="46"/>
      <c r="AE56" s="46"/>
      <c r="AF56" s="46"/>
      <c r="AG56" s="46"/>
      <c r="AH56" s="46"/>
      <c r="AI56" s="46"/>
      <c r="AJ56" s="46"/>
      <c r="AK56" s="46"/>
      <c r="AL56" s="46"/>
      <c r="AM56" s="46"/>
    </row>
    <row r="57" spans="1:39" ht="115.5">
      <c r="A57" s="50">
        <v>53</v>
      </c>
      <c r="B57" s="49" t="s">
        <v>312</v>
      </c>
      <c r="C57" s="50" t="s">
        <v>308</v>
      </c>
      <c r="D57" s="3" t="s">
        <v>309</v>
      </c>
      <c r="E57" s="49" t="s">
        <v>310</v>
      </c>
      <c r="F57" s="52">
        <v>11550</v>
      </c>
      <c r="G57" s="52">
        <f t="shared" si="0"/>
        <v>0</v>
      </c>
      <c r="H57" s="52">
        <f t="shared" si="1"/>
        <v>11550</v>
      </c>
      <c r="I57" s="53">
        <f t="shared" si="2"/>
        <v>0</v>
      </c>
      <c r="J57" s="14" t="s">
        <v>311</v>
      </c>
      <c r="K57" s="29"/>
      <c r="L57" s="49"/>
      <c r="M57" s="47" t="s">
        <v>185</v>
      </c>
      <c r="N57" s="10"/>
      <c r="O57" s="21"/>
      <c r="P57" s="12"/>
      <c r="Q57" s="12"/>
      <c r="R57" s="12"/>
      <c r="S57" s="12"/>
      <c r="T57" s="12">
        <v>11550</v>
      </c>
      <c r="U57" s="12"/>
      <c r="V57" s="12"/>
      <c r="W57" s="12"/>
      <c r="X57" s="12"/>
      <c r="Y57" s="12"/>
      <c r="Z57" s="12"/>
      <c r="AA57" s="12"/>
      <c r="AB57" s="46"/>
      <c r="AC57" s="46"/>
      <c r="AD57" s="46"/>
      <c r="AE57" s="46"/>
      <c r="AF57" s="46"/>
      <c r="AG57" s="46"/>
      <c r="AH57" s="46"/>
      <c r="AI57" s="46"/>
      <c r="AJ57" s="46"/>
      <c r="AK57" s="46"/>
      <c r="AL57" s="46"/>
      <c r="AM57" s="46"/>
    </row>
    <row r="58" spans="1:39" ht="82.5">
      <c r="A58" s="50">
        <v>54</v>
      </c>
      <c r="B58" s="49" t="s">
        <v>444</v>
      </c>
      <c r="C58" s="50" t="s">
        <v>247</v>
      </c>
      <c r="D58" s="3" t="s">
        <v>248</v>
      </c>
      <c r="E58" s="49" t="s">
        <v>246</v>
      </c>
      <c r="F58" s="52">
        <v>17318</v>
      </c>
      <c r="G58" s="52">
        <f t="shared" si="0"/>
        <v>0</v>
      </c>
      <c r="H58" s="52">
        <f t="shared" si="1"/>
        <v>17318</v>
      </c>
      <c r="I58" s="53">
        <f t="shared" si="2"/>
        <v>0</v>
      </c>
      <c r="J58" s="55" t="s">
        <v>249</v>
      </c>
      <c r="K58" s="29"/>
      <c r="L58" s="49"/>
      <c r="M58" s="47" t="s">
        <v>185</v>
      </c>
      <c r="N58" s="10"/>
      <c r="O58" s="21"/>
      <c r="P58" s="12"/>
      <c r="Q58" s="12"/>
      <c r="R58" s="12"/>
      <c r="S58" s="12">
        <v>17318</v>
      </c>
      <c r="T58" s="12"/>
      <c r="U58" s="12"/>
      <c r="V58" s="12"/>
      <c r="W58" s="12"/>
      <c r="X58" s="12"/>
      <c r="Y58" s="12"/>
      <c r="Z58" s="12"/>
      <c r="AA58" s="12"/>
      <c r="AB58" s="46"/>
      <c r="AC58" s="46"/>
      <c r="AD58" s="46"/>
      <c r="AE58" s="46"/>
      <c r="AF58" s="46"/>
      <c r="AG58" s="46"/>
      <c r="AH58" s="46"/>
      <c r="AI58" s="46"/>
      <c r="AJ58" s="46"/>
      <c r="AK58" s="46"/>
      <c r="AL58" s="46"/>
      <c r="AM58" s="46"/>
    </row>
    <row r="59" spans="1:39" ht="115.5">
      <c r="A59" s="50">
        <v>55</v>
      </c>
      <c r="B59" s="49" t="s">
        <v>445</v>
      </c>
      <c r="C59" s="50" t="s">
        <v>247</v>
      </c>
      <c r="D59" s="3" t="s">
        <v>441</v>
      </c>
      <c r="E59" s="49" t="s">
        <v>442</v>
      </c>
      <c r="F59" s="52">
        <v>72693</v>
      </c>
      <c r="G59" s="52">
        <f t="shared" si="0"/>
        <v>0</v>
      </c>
      <c r="H59" s="52">
        <f t="shared" si="1"/>
        <v>0</v>
      </c>
      <c r="I59" s="53">
        <f t="shared" si="2"/>
        <v>72693</v>
      </c>
      <c r="J59" s="55" t="s">
        <v>443</v>
      </c>
      <c r="K59" s="29"/>
      <c r="L59" s="49"/>
      <c r="M59" s="47" t="s">
        <v>185</v>
      </c>
      <c r="N59" s="10"/>
      <c r="O59" s="21"/>
      <c r="P59" s="12"/>
      <c r="Q59" s="12"/>
      <c r="R59" s="12"/>
      <c r="S59" s="12"/>
      <c r="T59" s="12"/>
      <c r="U59" s="12"/>
      <c r="V59" s="12"/>
      <c r="W59" s="12"/>
      <c r="X59" s="12"/>
      <c r="Y59" s="12"/>
      <c r="Z59" s="12"/>
      <c r="AA59" s="12"/>
      <c r="AB59" s="46"/>
      <c r="AC59" s="46"/>
      <c r="AD59" s="46"/>
      <c r="AE59" s="46"/>
      <c r="AF59" s="46"/>
      <c r="AG59" s="46"/>
      <c r="AH59" s="46"/>
      <c r="AI59" s="46"/>
      <c r="AJ59" s="46"/>
      <c r="AK59" s="46"/>
      <c r="AL59" s="46"/>
      <c r="AM59" s="46"/>
    </row>
    <row r="60" spans="1:39" ht="66">
      <c r="A60" s="50">
        <v>56</v>
      </c>
      <c r="B60" s="49" t="s">
        <v>317</v>
      </c>
      <c r="C60" s="50" t="s">
        <v>313</v>
      </c>
      <c r="D60" s="3" t="s">
        <v>314</v>
      </c>
      <c r="E60" s="49" t="s">
        <v>316</v>
      </c>
      <c r="F60" s="52">
        <v>750</v>
      </c>
      <c r="G60" s="52">
        <f t="shared" si="0"/>
        <v>0</v>
      </c>
      <c r="H60" s="52">
        <f t="shared" si="1"/>
        <v>750</v>
      </c>
      <c r="I60" s="53">
        <f t="shared" si="2"/>
        <v>0</v>
      </c>
      <c r="J60" s="55"/>
      <c r="K60" s="29"/>
      <c r="L60" s="49"/>
      <c r="M60" s="47" t="s">
        <v>315</v>
      </c>
      <c r="N60" s="10"/>
      <c r="O60" s="21"/>
      <c r="P60" s="12"/>
      <c r="Q60" s="12"/>
      <c r="R60" s="12"/>
      <c r="S60" s="12"/>
      <c r="T60" s="12">
        <v>750</v>
      </c>
      <c r="U60" s="12"/>
      <c r="V60" s="12"/>
      <c r="W60" s="12"/>
      <c r="X60" s="12"/>
      <c r="Y60" s="12"/>
      <c r="Z60" s="12"/>
      <c r="AA60" s="12"/>
      <c r="AB60" s="46"/>
      <c r="AC60" s="46"/>
      <c r="AD60" s="46"/>
      <c r="AE60" s="46"/>
      <c r="AF60" s="46"/>
      <c r="AG60" s="46"/>
      <c r="AH60" s="46"/>
      <c r="AI60" s="46"/>
      <c r="AJ60" s="46"/>
      <c r="AK60" s="46"/>
      <c r="AL60" s="46"/>
      <c r="AM60" s="46"/>
    </row>
    <row r="61" spans="1:39" ht="132">
      <c r="A61" s="50">
        <v>57</v>
      </c>
      <c r="B61" s="49" t="s">
        <v>255</v>
      </c>
      <c r="C61" s="50" t="s">
        <v>250</v>
      </c>
      <c r="D61" s="3" t="s">
        <v>251</v>
      </c>
      <c r="E61" s="49" t="s">
        <v>252</v>
      </c>
      <c r="F61" s="52">
        <v>6000</v>
      </c>
      <c r="G61" s="52">
        <f t="shared" si="0"/>
        <v>0</v>
      </c>
      <c r="H61" s="52">
        <f t="shared" si="1"/>
        <v>6000</v>
      </c>
      <c r="I61" s="53">
        <f t="shared" si="2"/>
        <v>0</v>
      </c>
      <c r="J61" s="55" t="s">
        <v>254</v>
      </c>
      <c r="K61" s="29"/>
      <c r="L61" s="49"/>
      <c r="M61" s="47" t="s">
        <v>253</v>
      </c>
      <c r="N61" s="10"/>
      <c r="O61" s="21"/>
      <c r="P61" s="12"/>
      <c r="Q61" s="12"/>
      <c r="R61" s="12"/>
      <c r="S61" s="12"/>
      <c r="T61" s="12">
        <v>6000</v>
      </c>
      <c r="U61" s="12"/>
      <c r="V61" s="12"/>
      <c r="W61" s="12"/>
      <c r="X61" s="12"/>
      <c r="Y61" s="12"/>
      <c r="Z61" s="12"/>
      <c r="AA61" s="12"/>
      <c r="AB61" s="46"/>
      <c r="AC61" s="46"/>
      <c r="AD61" s="46"/>
      <c r="AE61" s="46"/>
      <c r="AF61" s="46"/>
      <c r="AG61" s="46"/>
      <c r="AH61" s="46"/>
      <c r="AI61" s="46"/>
      <c r="AJ61" s="46"/>
      <c r="AK61" s="46"/>
      <c r="AL61" s="46"/>
      <c r="AM61" s="46"/>
    </row>
    <row r="62" spans="1:39" ht="148.5">
      <c r="A62" s="50">
        <v>58</v>
      </c>
      <c r="B62" s="49" t="s">
        <v>414</v>
      </c>
      <c r="C62" s="50" t="s">
        <v>403</v>
      </c>
      <c r="D62" s="3" t="s">
        <v>404</v>
      </c>
      <c r="E62" s="49" t="s">
        <v>406</v>
      </c>
      <c r="F62" s="52">
        <v>100000</v>
      </c>
      <c r="G62" s="52">
        <f t="shared" si="0"/>
        <v>51940</v>
      </c>
      <c r="H62" s="52">
        <f t="shared" si="1"/>
        <v>98600</v>
      </c>
      <c r="I62" s="53">
        <f t="shared" si="2"/>
        <v>1400</v>
      </c>
      <c r="J62" s="55" t="s">
        <v>225</v>
      </c>
      <c r="K62" s="29"/>
      <c r="L62" s="49"/>
      <c r="M62" s="47" t="s">
        <v>405</v>
      </c>
      <c r="N62" s="10"/>
      <c r="O62" s="21"/>
      <c r="P62" s="12"/>
      <c r="Q62" s="12"/>
      <c r="R62" s="12"/>
      <c r="S62" s="12"/>
      <c r="T62" s="12"/>
      <c r="U62" s="12"/>
      <c r="V62" s="12"/>
      <c r="W62" s="12">
        <v>46660</v>
      </c>
      <c r="X62" s="12">
        <v>51940</v>
      </c>
      <c r="Y62" s="12"/>
      <c r="Z62" s="12"/>
      <c r="AA62" s="12"/>
      <c r="AB62" s="46"/>
      <c r="AC62" s="46"/>
      <c r="AD62" s="46"/>
      <c r="AE62" s="46"/>
      <c r="AF62" s="46"/>
      <c r="AG62" s="46"/>
      <c r="AH62" s="46"/>
      <c r="AI62" s="46"/>
      <c r="AJ62" s="46"/>
      <c r="AK62" s="46"/>
      <c r="AL62" s="46"/>
      <c r="AM62" s="46"/>
    </row>
    <row r="63" spans="1:39" ht="181.5">
      <c r="A63" s="50">
        <v>59</v>
      </c>
      <c r="B63" s="49" t="s">
        <v>434</v>
      </c>
      <c r="C63" s="50" t="s">
        <v>429</v>
      </c>
      <c r="D63" s="3" t="s">
        <v>430</v>
      </c>
      <c r="E63" s="49" t="s">
        <v>432</v>
      </c>
      <c r="F63" s="52">
        <v>28800</v>
      </c>
      <c r="G63" s="52">
        <f t="shared" si="0"/>
        <v>0</v>
      </c>
      <c r="H63" s="52">
        <f t="shared" si="1"/>
        <v>0</v>
      </c>
      <c r="I63" s="53">
        <f t="shared" si="2"/>
        <v>28800</v>
      </c>
      <c r="J63" s="55"/>
      <c r="K63" s="29"/>
      <c r="L63" s="49"/>
      <c r="M63" s="47" t="s">
        <v>431</v>
      </c>
      <c r="N63" s="10"/>
      <c r="O63" s="21"/>
      <c r="P63" s="12"/>
      <c r="Q63" s="12"/>
      <c r="R63" s="12"/>
      <c r="S63" s="12"/>
      <c r="T63" s="12"/>
      <c r="U63" s="12"/>
      <c r="V63" s="12"/>
      <c r="W63" s="12"/>
      <c r="X63" s="12"/>
      <c r="Y63" s="12"/>
      <c r="Z63" s="12"/>
      <c r="AA63" s="12"/>
      <c r="AB63" s="46"/>
      <c r="AC63" s="46"/>
      <c r="AD63" s="46"/>
      <c r="AE63" s="46"/>
      <c r="AF63" s="46"/>
      <c r="AG63" s="46"/>
      <c r="AH63" s="46"/>
      <c r="AI63" s="46"/>
      <c r="AJ63" s="46"/>
      <c r="AK63" s="46"/>
      <c r="AL63" s="46"/>
      <c r="AM63" s="46"/>
    </row>
    <row r="64" spans="1:27" ht="115.5">
      <c r="A64" s="50">
        <v>60</v>
      </c>
      <c r="B64" s="1" t="s">
        <v>209</v>
      </c>
      <c r="C64" s="26" t="s">
        <v>152</v>
      </c>
      <c r="D64" s="1" t="s">
        <v>42</v>
      </c>
      <c r="E64" s="1" t="s">
        <v>41</v>
      </c>
      <c r="F64" s="52">
        <v>43387</v>
      </c>
      <c r="G64" s="52">
        <f t="shared" si="0"/>
        <v>0</v>
      </c>
      <c r="H64" s="52">
        <f t="shared" si="1"/>
        <v>43387</v>
      </c>
      <c r="I64" s="53">
        <f t="shared" si="2"/>
        <v>0</v>
      </c>
      <c r="J64" s="33" t="s">
        <v>153</v>
      </c>
      <c r="K64" s="29">
        <v>44021</v>
      </c>
      <c r="L64" s="49" t="s">
        <v>154</v>
      </c>
      <c r="M64" s="47" t="s">
        <v>155</v>
      </c>
      <c r="N64" s="29"/>
      <c r="O64" s="21"/>
      <c r="P64" s="12">
        <v>2446</v>
      </c>
      <c r="Q64" s="12"/>
      <c r="R64" s="12"/>
      <c r="S64" s="12">
        <v>11276</v>
      </c>
      <c r="T64" s="12">
        <v>25587</v>
      </c>
      <c r="U64" s="12">
        <v>4078</v>
      </c>
      <c r="V64" s="12"/>
      <c r="W64" s="12"/>
      <c r="X64" s="12"/>
      <c r="Y64" s="12"/>
      <c r="Z64" s="12"/>
      <c r="AA64" s="12"/>
    </row>
    <row r="65" spans="1:27" s="41" customFormat="1" ht="49.5">
      <c r="A65" s="50">
        <v>61</v>
      </c>
      <c r="B65" s="51"/>
      <c r="C65" s="24" t="s">
        <v>156</v>
      </c>
      <c r="D65" s="25" t="s">
        <v>157</v>
      </c>
      <c r="E65" s="23" t="s">
        <v>158</v>
      </c>
      <c r="F65" s="54">
        <v>330386</v>
      </c>
      <c r="G65" s="52">
        <f t="shared" si="0"/>
        <v>0</v>
      </c>
      <c r="H65" s="52">
        <f t="shared" si="1"/>
        <v>330386</v>
      </c>
      <c r="I65" s="53">
        <f t="shared" si="2"/>
        <v>0</v>
      </c>
      <c r="J65" s="33"/>
      <c r="K65" s="30"/>
      <c r="L65" s="49" t="s">
        <v>159</v>
      </c>
      <c r="M65" s="40" t="s">
        <v>160</v>
      </c>
      <c r="N65" s="26"/>
      <c r="O65" s="27"/>
      <c r="P65" s="28">
        <v>128870</v>
      </c>
      <c r="Q65" s="28">
        <v>62059</v>
      </c>
      <c r="R65" s="28">
        <v>62094</v>
      </c>
      <c r="S65" s="28">
        <v>42900</v>
      </c>
      <c r="T65" s="28">
        <v>34463</v>
      </c>
      <c r="U65" s="28"/>
      <c r="V65" s="28"/>
      <c r="W65" s="28"/>
      <c r="X65" s="28"/>
      <c r="Y65" s="28"/>
      <c r="Z65" s="28"/>
      <c r="AA65" s="28"/>
    </row>
    <row r="66" spans="1:27" s="41" customFormat="1" ht="66">
      <c r="A66" s="50">
        <v>62</v>
      </c>
      <c r="B66" s="51" t="s">
        <v>207</v>
      </c>
      <c r="C66" s="24" t="s">
        <v>204</v>
      </c>
      <c r="D66" s="25" t="s">
        <v>205</v>
      </c>
      <c r="E66" s="23" t="s">
        <v>206</v>
      </c>
      <c r="F66" s="54">
        <v>800000</v>
      </c>
      <c r="G66" s="52">
        <f t="shared" si="0"/>
        <v>0</v>
      </c>
      <c r="H66" s="52">
        <f t="shared" si="1"/>
        <v>800000</v>
      </c>
      <c r="I66" s="53">
        <f t="shared" si="2"/>
        <v>0</v>
      </c>
      <c r="J66" s="33"/>
      <c r="K66" s="30">
        <v>43927</v>
      </c>
      <c r="L66" s="49"/>
      <c r="M66" s="40" t="s">
        <v>115</v>
      </c>
      <c r="N66" s="26"/>
      <c r="O66" s="27"/>
      <c r="P66" s="28"/>
      <c r="Q66" s="28"/>
      <c r="R66" s="28"/>
      <c r="S66" s="28">
        <v>800000</v>
      </c>
      <c r="T66" s="28"/>
      <c r="U66" s="28"/>
      <c r="V66" s="28"/>
      <c r="W66" s="28"/>
      <c r="X66" s="28"/>
      <c r="Y66" s="28"/>
      <c r="Z66" s="28"/>
      <c r="AA66" s="28"/>
    </row>
    <row r="67" spans="1:27" s="41" customFormat="1" ht="99">
      <c r="A67" s="50">
        <v>63</v>
      </c>
      <c r="B67" s="51" t="s">
        <v>321</v>
      </c>
      <c r="C67" s="24" t="s">
        <v>319</v>
      </c>
      <c r="D67" s="25" t="s">
        <v>320</v>
      </c>
      <c r="E67" s="23" t="s">
        <v>322</v>
      </c>
      <c r="F67" s="54">
        <v>35400</v>
      </c>
      <c r="G67" s="52">
        <f t="shared" si="0"/>
        <v>0</v>
      </c>
      <c r="H67" s="52">
        <f t="shared" si="1"/>
        <v>35400</v>
      </c>
      <c r="I67" s="53">
        <f t="shared" si="2"/>
        <v>0</v>
      </c>
      <c r="J67" s="33" t="s">
        <v>298</v>
      </c>
      <c r="K67" s="30"/>
      <c r="L67" s="49"/>
      <c r="M67" s="40" t="s">
        <v>264</v>
      </c>
      <c r="N67" s="26"/>
      <c r="O67" s="27"/>
      <c r="P67" s="28"/>
      <c r="Q67" s="28"/>
      <c r="R67" s="28"/>
      <c r="S67" s="28"/>
      <c r="T67" s="28"/>
      <c r="U67" s="28">
        <v>35400</v>
      </c>
      <c r="V67" s="28"/>
      <c r="W67" s="28"/>
      <c r="X67" s="28"/>
      <c r="Y67" s="28"/>
      <c r="Z67" s="28"/>
      <c r="AA67" s="28"/>
    </row>
    <row r="68" spans="1:27" s="41" customFormat="1" ht="181.5">
      <c r="A68" s="50">
        <v>64</v>
      </c>
      <c r="B68" s="51" t="s">
        <v>267</v>
      </c>
      <c r="C68" s="24" t="s">
        <v>256</v>
      </c>
      <c r="D68" s="25" t="s">
        <v>257</v>
      </c>
      <c r="E68" s="23" t="s">
        <v>258</v>
      </c>
      <c r="F68" s="54">
        <v>945274</v>
      </c>
      <c r="G68" s="52">
        <f t="shared" si="0"/>
        <v>38250</v>
      </c>
      <c r="H68" s="52">
        <f t="shared" si="1"/>
        <v>945274</v>
      </c>
      <c r="I68" s="53">
        <f t="shared" si="2"/>
        <v>0</v>
      </c>
      <c r="J68" s="33"/>
      <c r="K68" s="30">
        <v>44063</v>
      </c>
      <c r="L68" s="49"/>
      <c r="M68" s="40" t="s">
        <v>155</v>
      </c>
      <c r="N68" s="26"/>
      <c r="O68" s="27"/>
      <c r="P68" s="28"/>
      <c r="Q68" s="28"/>
      <c r="R68" s="28"/>
      <c r="S68" s="28">
        <v>645446</v>
      </c>
      <c r="T68" s="28">
        <v>117949</v>
      </c>
      <c r="U68" s="28">
        <v>117949</v>
      </c>
      <c r="V68" s="28">
        <v>13258</v>
      </c>
      <c r="W68" s="28">
        <v>12422</v>
      </c>
      <c r="X68" s="28">
        <v>38250</v>
      </c>
      <c r="Y68" s="28"/>
      <c r="Z68" s="28"/>
      <c r="AA68" s="28"/>
    </row>
    <row r="69" spans="1:27" s="41" customFormat="1" ht="99">
      <c r="A69" s="50">
        <v>65</v>
      </c>
      <c r="B69" s="51" t="s">
        <v>329</v>
      </c>
      <c r="C69" s="24" t="s">
        <v>324</v>
      </c>
      <c r="D69" s="25" t="s">
        <v>325</v>
      </c>
      <c r="E69" s="23" t="s">
        <v>326</v>
      </c>
      <c r="F69" s="54">
        <v>37080</v>
      </c>
      <c r="G69" s="52">
        <f t="shared" si="0"/>
        <v>0</v>
      </c>
      <c r="H69" s="52">
        <f t="shared" si="1"/>
        <v>0</v>
      </c>
      <c r="I69" s="53">
        <f t="shared" si="2"/>
        <v>37080</v>
      </c>
      <c r="J69" s="33" t="s">
        <v>328</v>
      </c>
      <c r="K69" s="30"/>
      <c r="L69" s="49"/>
      <c r="M69" s="40" t="s">
        <v>327</v>
      </c>
      <c r="N69" s="26"/>
      <c r="O69" s="27"/>
      <c r="P69" s="28"/>
      <c r="Q69" s="28"/>
      <c r="R69" s="28"/>
      <c r="S69" s="28"/>
      <c r="T69" s="28"/>
      <c r="U69" s="28"/>
      <c r="V69" s="28"/>
      <c r="W69" s="28"/>
      <c r="X69" s="28"/>
      <c r="Y69" s="28"/>
      <c r="Z69" s="28"/>
      <c r="AA69" s="28"/>
    </row>
    <row r="70" spans="1:27" s="41" customFormat="1" ht="66">
      <c r="A70" s="50">
        <v>66</v>
      </c>
      <c r="B70" s="51" t="s">
        <v>409</v>
      </c>
      <c r="C70" s="24" t="s">
        <v>388</v>
      </c>
      <c r="D70" s="25" t="s">
        <v>330</v>
      </c>
      <c r="E70" s="23" t="s">
        <v>408</v>
      </c>
      <c r="F70" s="54">
        <v>17610</v>
      </c>
      <c r="G70" s="52">
        <f t="shared" si="0"/>
        <v>0</v>
      </c>
      <c r="H70" s="52">
        <f t="shared" si="1"/>
        <v>17610</v>
      </c>
      <c r="I70" s="53">
        <f t="shared" si="2"/>
        <v>0</v>
      </c>
      <c r="J70" s="33" t="s">
        <v>334</v>
      </c>
      <c r="K70" s="30">
        <v>44027</v>
      </c>
      <c r="L70" s="49"/>
      <c r="M70" s="40" t="s">
        <v>264</v>
      </c>
      <c r="N70" s="26"/>
      <c r="O70" s="27"/>
      <c r="P70" s="28"/>
      <c r="Q70" s="28"/>
      <c r="R70" s="28"/>
      <c r="S70" s="28"/>
      <c r="T70" s="28"/>
      <c r="U70" s="28"/>
      <c r="V70" s="28">
        <v>17610</v>
      </c>
      <c r="W70" s="28"/>
      <c r="X70" s="28"/>
      <c r="Y70" s="28"/>
      <c r="Z70" s="28"/>
      <c r="AA70" s="28"/>
    </row>
    <row r="71" spans="1:27" s="41" customFormat="1" ht="66">
      <c r="A71" s="50">
        <v>67</v>
      </c>
      <c r="B71" s="51" t="s">
        <v>266</v>
      </c>
      <c r="C71" s="24" t="s">
        <v>261</v>
      </c>
      <c r="D71" s="25" t="s">
        <v>262</v>
      </c>
      <c r="E71" s="23" t="s">
        <v>263</v>
      </c>
      <c r="F71" s="54">
        <v>22828</v>
      </c>
      <c r="G71" s="52">
        <f t="shared" si="0"/>
        <v>0</v>
      </c>
      <c r="H71" s="52">
        <f t="shared" si="1"/>
        <v>22828</v>
      </c>
      <c r="I71" s="53">
        <f t="shared" si="2"/>
        <v>0</v>
      </c>
      <c r="J71" s="33" t="s">
        <v>265</v>
      </c>
      <c r="K71" s="30">
        <v>44019</v>
      </c>
      <c r="L71" s="49"/>
      <c r="M71" s="40" t="s">
        <v>264</v>
      </c>
      <c r="N71" s="26"/>
      <c r="O71" s="27"/>
      <c r="P71" s="28"/>
      <c r="Q71" s="28"/>
      <c r="R71" s="28"/>
      <c r="S71" s="28"/>
      <c r="T71" s="28"/>
      <c r="U71" s="28"/>
      <c r="V71" s="28">
        <v>22828</v>
      </c>
      <c r="W71" s="28"/>
      <c r="X71" s="28"/>
      <c r="Y71" s="28"/>
      <c r="Z71" s="28"/>
      <c r="AA71" s="28"/>
    </row>
    <row r="72" spans="1:27" s="41" customFormat="1" ht="82.5">
      <c r="A72" s="50">
        <v>68</v>
      </c>
      <c r="B72" s="51" t="s">
        <v>377</v>
      </c>
      <c r="C72" s="24" t="s">
        <v>372</v>
      </c>
      <c r="D72" s="25" t="s">
        <v>373</v>
      </c>
      <c r="E72" s="23" t="s">
        <v>374</v>
      </c>
      <c r="F72" s="54">
        <v>3000</v>
      </c>
      <c r="G72" s="52">
        <f>X72</f>
        <v>0</v>
      </c>
      <c r="H72" s="52">
        <f>SUM(P72:X72)</f>
        <v>3000</v>
      </c>
      <c r="I72" s="53">
        <f>F72-H72</f>
        <v>0</v>
      </c>
      <c r="J72" s="33" t="s">
        <v>376</v>
      </c>
      <c r="K72" s="30">
        <v>44018</v>
      </c>
      <c r="L72" s="49"/>
      <c r="M72" s="40" t="s">
        <v>264</v>
      </c>
      <c r="N72" s="26"/>
      <c r="O72" s="27"/>
      <c r="P72" s="28"/>
      <c r="Q72" s="28"/>
      <c r="R72" s="28"/>
      <c r="S72" s="28"/>
      <c r="T72" s="28"/>
      <c r="U72" s="28">
        <v>3000</v>
      </c>
      <c r="V72" s="28"/>
      <c r="W72" s="28"/>
      <c r="X72" s="28"/>
      <c r="Y72" s="28"/>
      <c r="Z72" s="28"/>
      <c r="AA72" s="28"/>
    </row>
    <row r="73" spans="1:27" s="41" customFormat="1" ht="66">
      <c r="A73" s="50">
        <v>69</v>
      </c>
      <c r="B73" s="51" t="s">
        <v>192</v>
      </c>
      <c r="C73" s="24" t="s">
        <v>187</v>
      </c>
      <c r="D73" s="25" t="s">
        <v>188</v>
      </c>
      <c r="E73" s="23" t="s">
        <v>189</v>
      </c>
      <c r="F73" s="54">
        <v>32720</v>
      </c>
      <c r="G73" s="52">
        <f>X73</f>
        <v>0</v>
      </c>
      <c r="H73" s="52">
        <f>SUM(P73:X73)</f>
        <v>32720</v>
      </c>
      <c r="I73" s="53">
        <f>F73-H73</f>
        <v>0</v>
      </c>
      <c r="J73" s="33" t="s">
        <v>191</v>
      </c>
      <c r="K73" s="30">
        <v>43999</v>
      </c>
      <c r="L73" s="49"/>
      <c r="M73" s="40" t="s">
        <v>190</v>
      </c>
      <c r="N73" s="26"/>
      <c r="O73" s="27"/>
      <c r="P73" s="28"/>
      <c r="Q73" s="28">
        <v>3500</v>
      </c>
      <c r="R73" s="28">
        <v>1500</v>
      </c>
      <c r="S73" s="28"/>
      <c r="T73" s="28"/>
      <c r="U73" s="28">
        <v>27720</v>
      </c>
      <c r="V73" s="28"/>
      <c r="W73" s="28"/>
      <c r="X73" s="28"/>
      <c r="Y73" s="28"/>
      <c r="Z73" s="28"/>
      <c r="AA73" s="28"/>
    </row>
    <row r="74" spans="1:27" s="41" customFormat="1" ht="148.5">
      <c r="A74" s="50">
        <v>70</v>
      </c>
      <c r="B74" s="51" t="s">
        <v>345</v>
      </c>
      <c r="C74" s="24" t="s">
        <v>335</v>
      </c>
      <c r="D74" s="25" t="s">
        <v>336</v>
      </c>
      <c r="E74" s="23" t="s">
        <v>337</v>
      </c>
      <c r="F74" s="54">
        <v>47042</v>
      </c>
      <c r="G74" s="52">
        <f>X74</f>
        <v>0</v>
      </c>
      <c r="H74" s="52">
        <f>SUM(P74:X74)</f>
        <v>47042</v>
      </c>
      <c r="I74" s="53">
        <f>F74-H74</f>
        <v>0</v>
      </c>
      <c r="J74" s="33" t="s">
        <v>334</v>
      </c>
      <c r="K74" s="30">
        <v>44001</v>
      </c>
      <c r="L74" s="49"/>
      <c r="M74" s="40" t="s">
        <v>190</v>
      </c>
      <c r="N74" s="26"/>
      <c r="O74" s="27"/>
      <c r="P74" s="28"/>
      <c r="Q74" s="28"/>
      <c r="R74" s="28"/>
      <c r="S74" s="28"/>
      <c r="T74" s="28">
        <v>7127</v>
      </c>
      <c r="U74" s="28">
        <v>39915</v>
      </c>
      <c r="V74" s="28"/>
      <c r="W74" s="28"/>
      <c r="X74" s="28"/>
      <c r="Y74" s="28"/>
      <c r="Z74" s="28"/>
      <c r="AA74" s="28"/>
    </row>
    <row r="75" spans="1:27" s="41" customFormat="1" ht="132">
      <c r="A75" s="50">
        <v>71</v>
      </c>
      <c r="B75" s="51" t="s">
        <v>344</v>
      </c>
      <c r="C75" s="24" t="s">
        <v>339</v>
      </c>
      <c r="D75" s="25" t="s">
        <v>340</v>
      </c>
      <c r="E75" s="23" t="s">
        <v>341</v>
      </c>
      <c r="F75" s="54">
        <v>674960</v>
      </c>
      <c r="G75" s="52">
        <f>X75</f>
        <v>3479</v>
      </c>
      <c r="H75" s="52">
        <f>SUM(P75:X75)</f>
        <v>674960</v>
      </c>
      <c r="I75" s="53">
        <f>F75-H75</f>
        <v>0</v>
      </c>
      <c r="J75" s="33" t="s">
        <v>45</v>
      </c>
      <c r="K75" s="30">
        <v>44067</v>
      </c>
      <c r="L75" s="49"/>
      <c r="M75" s="40" t="s">
        <v>160</v>
      </c>
      <c r="N75" s="26"/>
      <c r="O75" s="27"/>
      <c r="P75" s="28"/>
      <c r="Q75" s="28"/>
      <c r="R75" s="28"/>
      <c r="S75" s="28"/>
      <c r="T75" s="28">
        <v>67437</v>
      </c>
      <c r="U75" s="28">
        <v>98676</v>
      </c>
      <c r="V75" s="28">
        <v>68319</v>
      </c>
      <c r="W75" s="28">
        <v>437049</v>
      </c>
      <c r="X75" s="28">
        <v>3479</v>
      </c>
      <c r="Y75" s="28"/>
      <c r="Z75" s="28"/>
      <c r="AA75" s="28"/>
    </row>
    <row r="76" spans="1:27" s="41" customFormat="1" ht="82.5">
      <c r="A76" s="50">
        <v>72</v>
      </c>
      <c r="B76" s="51" t="s">
        <v>383</v>
      </c>
      <c r="C76" s="24" t="s">
        <v>378</v>
      </c>
      <c r="D76" s="25" t="s">
        <v>379</v>
      </c>
      <c r="E76" s="23" t="s">
        <v>380</v>
      </c>
      <c r="F76" s="54">
        <v>20000</v>
      </c>
      <c r="G76" s="52">
        <f>X76</f>
        <v>0</v>
      </c>
      <c r="H76" s="52">
        <f>SUM(P76:X76)</f>
        <v>0</v>
      </c>
      <c r="I76" s="53">
        <f>F76-H76</f>
        <v>20000</v>
      </c>
      <c r="J76" s="33" t="s">
        <v>382</v>
      </c>
      <c r="K76" s="30"/>
      <c r="L76" s="49"/>
      <c r="M76" s="40" t="s">
        <v>327</v>
      </c>
      <c r="N76" s="26"/>
      <c r="O76" s="27"/>
      <c r="P76" s="28"/>
      <c r="Q76" s="28"/>
      <c r="R76" s="28"/>
      <c r="S76" s="28"/>
      <c r="T76" s="28"/>
      <c r="U76" s="28"/>
      <c r="V76" s="28"/>
      <c r="W76" s="28"/>
      <c r="X76" s="28"/>
      <c r="Y76" s="28"/>
      <c r="Z76" s="28"/>
      <c r="AA76" s="28"/>
    </row>
    <row r="77" spans="1:27" s="38" customFormat="1" ht="24.75" customHeight="1">
      <c r="A77" s="15"/>
      <c r="B77" s="16" t="s">
        <v>1</v>
      </c>
      <c r="C77" s="17"/>
      <c r="D77" s="18"/>
      <c r="E77" s="18"/>
      <c r="F77" s="19">
        <f>SUM(F5:F76)</f>
        <v>13726884</v>
      </c>
      <c r="G77" s="19">
        <f>SUM(G5:G76)</f>
        <v>638431</v>
      </c>
      <c r="H77" s="19">
        <f>SUM(H5:H76)</f>
        <v>12666935</v>
      </c>
      <c r="I77" s="19">
        <f>SUM(I5:I76)</f>
        <v>1059949</v>
      </c>
      <c r="J77" s="20"/>
      <c r="K77" s="31"/>
      <c r="L77" s="42"/>
      <c r="M77" s="48"/>
      <c r="N77" s="34"/>
      <c r="O77" s="22"/>
      <c r="P77" s="13"/>
      <c r="Q77" s="13"/>
      <c r="R77" s="13"/>
      <c r="S77" s="13"/>
      <c r="T77" s="13"/>
      <c r="U77" s="13"/>
      <c r="V77" s="13"/>
      <c r="W77" s="13"/>
      <c r="X77" s="13"/>
      <c r="Y77" s="13"/>
      <c r="Z77" s="13"/>
      <c r="AA77" s="13"/>
    </row>
    <row r="78" spans="1:10" ht="6" customHeight="1">
      <c r="A78" s="4"/>
      <c r="B78" s="5"/>
      <c r="C78" s="6"/>
      <c r="D78" s="43"/>
      <c r="E78" s="5"/>
      <c r="F78" s="5"/>
      <c r="G78" s="5"/>
      <c r="H78" s="5"/>
      <c r="I78" s="5"/>
      <c r="J78" s="6"/>
    </row>
    <row r="79" spans="1:7" ht="16.5" hidden="1">
      <c r="A79" s="75" t="s">
        <v>161</v>
      </c>
      <c r="B79" s="75"/>
      <c r="C79" s="75"/>
      <c r="D79" s="75"/>
      <c r="E79" s="75"/>
      <c r="F79" s="75"/>
      <c r="G79" s="75"/>
    </row>
    <row r="80" spans="1:7" ht="16.5" hidden="1">
      <c r="A80" s="64" t="s">
        <v>162</v>
      </c>
      <c r="B80" s="64"/>
      <c r="C80" s="64"/>
      <c r="D80" s="64"/>
      <c r="E80" s="64"/>
      <c r="F80" s="64"/>
      <c r="G80" s="64"/>
    </row>
    <row r="81" spans="1:7" ht="16.5" hidden="1">
      <c r="A81" s="65" t="s">
        <v>163</v>
      </c>
      <c r="B81" s="65"/>
      <c r="C81" s="65"/>
      <c r="D81" s="65"/>
      <c r="E81" s="65"/>
      <c r="F81" s="65"/>
      <c r="G81" s="65"/>
    </row>
    <row r="82" spans="1:27" s="7" customFormat="1" ht="16.5" hidden="1">
      <c r="A82" s="65" t="s">
        <v>164</v>
      </c>
      <c r="B82" s="65"/>
      <c r="C82" s="65"/>
      <c r="D82" s="65"/>
      <c r="E82" s="65"/>
      <c r="F82" s="65"/>
      <c r="G82" s="65"/>
      <c r="J82" s="9"/>
      <c r="K82" s="32"/>
      <c r="L82" s="39"/>
      <c r="M82" s="44"/>
      <c r="N82" s="44"/>
      <c r="O82" s="45"/>
      <c r="P82" s="46"/>
      <c r="Q82" s="46"/>
      <c r="R82" s="46"/>
      <c r="S82" s="46"/>
      <c r="T82" s="46"/>
      <c r="U82" s="46"/>
      <c r="V82" s="46"/>
      <c r="W82" s="46"/>
      <c r="X82" s="46"/>
      <c r="Y82" s="46"/>
      <c r="Z82" s="46"/>
      <c r="AA82" s="46"/>
    </row>
    <row r="83" spans="1:27" s="7" customFormat="1" ht="19.5">
      <c r="A83" s="66" t="s">
        <v>165</v>
      </c>
      <c r="B83" s="66"/>
      <c r="C83" s="66"/>
      <c r="D83" s="8"/>
      <c r="E83" s="67" t="s">
        <v>166</v>
      </c>
      <c r="F83" s="67"/>
      <c r="G83" s="67"/>
      <c r="J83" s="9"/>
      <c r="K83" s="32"/>
      <c r="L83" s="39"/>
      <c r="M83" s="44"/>
      <c r="N83" s="44"/>
      <c r="O83" s="45"/>
      <c r="P83" s="46"/>
      <c r="Q83" s="46"/>
      <c r="R83" s="46"/>
      <c r="S83" s="46"/>
      <c r="T83" s="46"/>
      <c r="U83" s="46"/>
      <c r="V83" s="46"/>
      <c r="W83" s="46"/>
      <c r="X83" s="46"/>
      <c r="Y83" s="46"/>
      <c r="Z83" s="46"/>
      <c r="AA83" s="46"/>
    </row>
  </sheetData>
  <sheetProtection/>
  <autoFilter ref="A4:AA77"/>
  <mergeCells count="25">
    <mergeCell ref="I3:I4"/>
    <mergeCell ref="K3:K4"/>
    <mergeCell ref="L3:L4"/>
    <mergeCell ref="F3:F4"/>
    <mergeCell ref="M3:M4"/>
    <mergeCell ref="O3:O4"/>
    <mergeCell ref="J3:J4"/>
    <mergeCell ref="D3:D4"/>
    <mergeCell ref="A1:L1"/>
    <mergeCell ref="A2:L2"/>
    <mergeCell ref="A3:A4"/>
    <mergeCell ref="B3:B4"/>
    <mergeCell ref="C3:C4"/>
    <mergeCell ref="G3:H3"/>
    <mergeCell ref="E3:E4"/>
    <mergeCell ref="A82:G82"/>
    <mergeCell ref="A83:C83"/>
    <mergeCell ref="E83:G83"/>
    <mergeCell ref="A81:G81"/>
    <mergeCell ref="P3:AA3"/>
    <mergeCell ref="B34:B35"/>
    <mergeCell ref="B55:B56"/>
    <mergeCell ref="A79:G79"/>
    <mergeCell ref="A80:G80"/>
    <mergeCell ref="N3:N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rowBreaks count="1" manualBreakCount="1">
    <brk id="33"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M80"/>
  <sheetViews>
    <sheetView view="pageBreakPreview" zoomScale="6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G7" sqref="G7"/>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customWidth="1"/>
    <col min="12" max="12" width="16.625" style="39" customWidth="1"/>
    <col min="13" max="13" width="9.00390625" style="44" customWidth="1"/>
    <col min="14" max="14" width="12.625" style="44" hidden="1" customWidth="1"/>
    <col min="15" max="15" width="9.00390625" style="45" customWidth="1"/>
    <col min="16" max="16" width="12.25390625" style="46" hidden="1" customWidth="1"/>
    <col min="17" max="17" width="10.50390625" style="46" hidden="1" customWidth="1"/>
    <col min="18" max="19" width="9.00390625" style="46" hidden="1" customWidth="1"/>
    <col min="20" max="21" width="10.50390625" style="46" hidden="1" customWidth="1"/>
    <col min="22" max="22" width="9.00390625" style="46" hidden="1" customWidth="1"/>
    <col min="23" max="24" width="9.00390625" style="46" customWidth="1"/>
    <col min="25" max="25" width="10.50390625" style="46"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415</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W5</f>
        <v>10262</v>
      </c>
      <c r="H5" s="52">
        <f>SUM(P5:W5)</f>
        <v>20520</v>
      </c>
      <c r="I5" s="53">
        <f>F5-H5</f>
        <v>0</v>
      </c>
      <c r="J5" s="14" t="s">
        <v>34</v>
      </c>
      <c r="K5" s="29"/>
      <c r="L5" s="49" t="s">
        <v>64</v>
      </c>
      <c r="M5" s="47" t="s">
        <v>65</v>
      </c>
      <c r="N5" s="33"/>
      <c r="O5" s="21"/>
      <c r="P5" s="12"/>
      <c r="Q5" s="12">
        <v>720</v>
      </c>
      <c r="R5" s="12"/>
      <c r="S5" s="12">
        <v>2201</v>
      </c>
      <c r="T5" s="12">
        <v>2201</v>
      </c>
      <c r="U5" s="12">
        <v>1834</v>
      </c>
      <c r="V5" s="12">
        <v>3302</v>
      </c>
      <c r="W5" s="12">
        <v>10262</v>
      </c>
      <c r="X5" s="12"/>
      <c r="Y5" s="12"/>
      <c r="Z5" s="12"/>
      <c r="AA5" s="12"/>
    </row>
    <row r="6" spans="1:27" ht="99">
      <c r="A6" s="50">
        <v>2</v>
      </c>
      <c r="B6" s="49" t="s">
        <v>66</v>
      </c>
      <c r="C6" s="50" t="s">
        <v>38</v>
      </c>
      <c r="D6" s="3" t="s">
        <v>67</v>
      </c>
      <c r="E6" s="49" t="s">
        <v>39</v>
      </c>
      <c r="F6" s="52">
        <v>50000</v>
      </c>
      <c r="G6" s="52">
        <f aca="true" t="shared" si="0" ref="G6:G73">W6</f>
        <v>0</v>
      </c>
      <c r="H6" s="52">
        <f aca="true" t="shared" si="1" ref="H6:H73">SUM(P6:W6)</f>
        <v>50000</v>
      </c>
      <c r="I6" s="53">
        <f aca="true" t="shared" si="2" ref="I6:I73">F6-H6</f>
        <v>0</v>
      </c>
      <c r="J6" s="33" t="s">
        <v>40</v>
      </c>
      <c r="K6" s="29"/>
      <c r="L6" s="49" t="s">
        <v>68</v>
      </c>
      <c r="M6" s="47" t="s">
        <v>69</v>
      </c>
      <c r="N6" s="33"/>
      <c r="O6" s="21"/>
      <c r="P6" s="12"/>
      <c r="Q6" s="12"/>
      <c r="R6" s="12">
        <v>50000</v>
      </c>
      <c r="S6" s="12"/>
      <c r="T6" s="12"/>
      <c r="U6" s="12"/>
      <c r="V6" s="12"/>
      <c r="W6" s="12"/>
      <c r="X6" s="12"/>
      <c r="Y6" s="12"/>
      <c r="Z6" s="12"/>
      <c r="AA6" s="12"/>
    </row>
    <row r="7" spans="1:27" ht="66">
      <c r="A7" s="50">
        <v>3</v>
      </c>
      <c r="B7" s="49" t="s">
        <v>70</v>
      </c>
      <c r="C7" s="50" t="s">
        <v>71</v>
      </c>
      <c r="D7" s="3" t="s">
        <v>72</v>
      </c>
      <c r="E7" s="49" t="s">
        <v>73</v>
      </c>
      <c r="F7" s="52">
        <v>12299</v>
      </c>
      <c r="G7" s="52">
        <f t="shared" si="0"/>
        <v>0</v>
      </c>
      <c r="H7" s="52">
        <f t="shared" si="1"/>
        <v>12299</v>
      </c>
      <c r="I7" s="53">
        <f t="shared" si="2"/>
        <v>0</v>
      </c>
      <c r="J7" s="33" t="s">
        <v>288</v>
      </c>
      <c r="K7" s="29"/>
      <c r="L7" s="49" t="s">
        <v>75</v>
      </c>
      <c r="M7" s="47" t="s">
        <v>69</v>
      </c>
      <c r="N7" s="33"/>
      <c r="O7" s="21"/>
      <c r="P7" s="12">
        <v>5600</v>
      </c>
      <c r="Q7" s="12">
        <v>1320</v>
      </c>
      <c r="R7" s="12"/>
      <c r="S7" s="12"/>
      <c r="T7" s="12">
        <v>5379</v>
      </c>
      <c r="U7" s="12"/>
      <c r="V7" s="12"/>
      <c r="W7" s="12"/>
      <c r="X7" s="12"/>
      <c r="Y7" s="12"/>
      <c r="Z7" s="12"/>
      <c r="AA7" s="12"/>
    </row>
    <row r="8" spans="1:27" ht="115.5">
      <c r="A8" s="50">
        <v>4</v>
      </c>
      <c r="B8" s="49" t="s">
        <v>439</v>
      </c>
      <c r="C8" s="50" t="s">
        <v>71</v>
      </c>
      <c r="D8" s="3" t="s">
        <v>286</v>
      </c>
      <c r="E8" s="49" t="s">
        <v>287</v>
      </c>
      <c r="F8" s="52">
        <v>177437</v>
      </c>
      <c r="G8" s="52">
        <f t="shared" si="0"/>
        <v>52796</v>
      </c>
      <c r="H8" s="52">
        <f t="shared" si="1"/>
        <v>177437</v>
      </c>
      <c r="I8" s="53">
        <f t="shared" si="2"/>
        <v>0</v>
      </c>
      <c r="J8" s="33" t="s">
        <v>288</v>
      </c>
      <c r="K8" s="29">
        <v>44049</v>
      </c>
      <c r="L8" s="49"/>
      <c r="M8" s="47" t="s">
        <v>69</v>
      </c>
      <c r="N8" s="33"/>
      <c r="O8" s="21"/>
      <c r="P8" s="12"/>
      <c r="Q8" s="12"/>
      <c r="R8" s="12"/>
      <c r="S8" s="12"/>
      <c r="T8" s="12">
        <f>32561-5379</f>
        <v>27182</v>
      </c>
      <c r="U8" s="12">
        <v>91404</v>
      </c>
      <c r="V8" s="12">
        <v>6055</v>
      </c>
      <c r="W8" s="12">
        <v>52796</v>
      </c>
      <c r="X8" s="12"/>
      <c r="Y8" s="12"/>
      <c r="Z8" s="12"/>
      <c r="AA8" s="12"/>
    </row>
    <row r="9" spans="1:27" ht="99">
      <c r="A9" s="50">
        <v>5</v>
      </c>
      <c r="B9" s="49" t="s">
        <v>76</v>
      </c>
      <c r="C9" s="50" t="s">
        <v>77</v>
      </c>
      <c r="D9" s="3" t="s">
        <v>78</v>
      </c>
      <c r="E9" s="49" t="s">
        <v>79</v>
      </c>
      <c r="F9" s="52">
        <v>2800</v>
      </c>
      <c r="G9" s="52">
        <f t="shared" si="0"/>
        <v>0</v>
      </c>
      <c r="H9" s="52">
        <f t="shared" si="1"/>
        <v>2800</v>
      </c>
      <c r="I9" s="53">
        <f t="shared" si="2"/>
        <v>0</v>
      </c>
      <c r="J9" s="33">
        <v>10812</v>
      </c>
      <c r="K9" s="29"/>
      <c r="L9" s="49" t="s">
        <v>80</v>
      </c>
      <c r="M9" s="47" t="s">
        <v>81</v>
      </c>
      <c r="N9" s="33"/>
      <c r="O9" s="21"/>
      <c r="P9" s="12">
        <v>2800</v>
      </c>
      <c r="Q9" s="12"/>
      <c r="R9" s="12"/>
      <c r="S9" s="12"/>
      <c r="T9" s="12"/>
      <c r="U9" s="12"/>
      <c r="V9" s="12"/>
      <c r="W9" s="12"/>
      <c r="X9" s="12"/>
      <c r="Y9" s="12"/>
      <c r="Z9" s="12"/>
      <c r="AA9" s="12"/>
    </row>
    <row r="10" spans="1:27" ht="49.5">
      <c r="A10" s="50">
        <v>6</v>
      </c>
      <c r="B10" s="49" t="s">
        <v>82</v>
      </c>
      <c r="C10" s="50" t="s">
        <v>83</v>
      </c>
      <c r="D10" s="3" t="s">
        <v>84</v>
      </c>
      <c r="E10" s="49" t="s">
        <v>85</v>
      </c>
      <c r="F10" s="52">
        <v>40000</v>
      </c>
      <c r="G10" s="52">
        <f t="shared" si="0"/>
        <v>0</v>
      </c>
      <c r="H10" s="52">
        <f t="shared" si="1"/>
        <v>0</v>
      </c>
      <c r="I10" s="53">
        <f t="shared" si="2"/>
        <v>40000</v>
      </c>
      <c r="J10" s="33" t="s">
        <v>86</v>
      </c>
      <c r="K10" s="29"/>
      <c r="L10" s="49" t="s">
        <v>87</v>
      </c>
      <c r="M10" s="47" t="s">
        <v>88</v>
      </c>
      <c r="N10" s="33"/>
      <c r="O10" s="21"/>
      <c r="P10" s="12"/>
      <c r="Q10" s="12"/>
      <c r="R10" s="12"/>
      <c r="S10" s="12"/>
      <c r="T10" s="12"/>
      <c r="U10" s="12"/>
      <c r="V10" s="12"/>
      <c r="W10" s="12"/>
      <c r="X10" s="12"/>
      <c r="Y10" s="12"/>
      <c r="Z10" s="12"/>
      <c r="AA10" s="12"/>
    </row>
    <row r="11" spans="1:27" ht="132">
      <c r="A11" s="50">
        <v>7</v>
      </c>
      <c r="B11" s="49" t="s">
        <v>89</v>
      </c>
      <c r="C11" s="50" t="s">
        <v>36</v>
      </c>
      <c r="D11" s="3" t="s">
        <v>90</v>
      </c>
      <c r="E11" s="49" t="s">
        <v>91</v>
      </c>
      <c r="F11" s="52">
        <v>10000</v>
      </c>
      <c r="G11" s="52">
        <f t="shared" si="0"/>
        <v>0</v>
      </c>
      <c r="H11" s="52">
        <f t="shared" si="1"/>
        <v>10000</v>
      </c>
      <c r="I11" s="53">
        <f t="shared" si="2"/>
        <v>0</v>
      </c>
      <c r="J11" s="33" t="s">
        <v>86</v>
      </c>
      <c r="K11" s="29">
        <v>44006</v>
      </c>
      <c r="L11" s="49" t="s">
        <v>93</v>
      </c>
      <c r="M11" s="47" t="s">
        <v>88</v>
      </c>
      <c r="N11" s="33"/>
      <c r="O11" s="21"/>
      <c r="P11" s="12"/>
      <c r="Q11" s="12"/>
      <c r="R11" s="12"/>
      <c r="S11" s="12"/>
      <c r="T11" s="12"/>
      <c r="U11" s="12">
        <v>10000</v>
      </c>
      <c r="V11" s="12"/>
      <c r="W11" s="12"/>
      <c r="X11" s="12"/>
      <c r="Y11" s="12"/>
      <c r="Z11" s="12"/>
      <c r="AA11" s="12"/>
    </row>
    <row r="12" spans="1:27" ht="115.5">
      <c r="A12" s="50">
        <v>8</v>
      </c>
      <c r="B12" s="49" t="s">
        <v>94</v>
      </c>
      <c r="C12" s="50" t="s">
        <v>32</v>
      </c>
      <c r="D12" s="3" t="s">
        <v>290</v>
      </c>
      <c r="E12" s="49" t="s">
        <v>291</v>
      </c>
      <c r="F12" s="52">
        <f>281227+468828</f>
        <v>750055</v>
      </c>
      <c r="G12" s="52">
        <f t="shared" si="0"/>
        <v>0</v>
      </c>
      <c r="H12" s="52">
        <f t="shared" si="1"/>
        <v>750055</v>
      </c>
      <c r="I12" s="53">
        <f t="shared" si="2"/>
        <v>0</v>
      </c>
      <c r="J12" s="33" t="s">
        <v>86</v>
      </c>
      <c r="K12" s="29">
        <v>44036</v>
      </c>
      <c r="L12" s="49" t="s">
        <v>97</v>
      </c>
      <c r="M12" s="47" t="s">
        <v>88</v>
      </c>
      <c r="N12" s="33"/>
      <c r="O12" s="21"/>
      <c r="P12" s="12">
        <v>17325</v>
      </c>
      <c r="Q12" s="12">
        <v>97304</v>
      </c>
      <c r="R12" s="12">
        <v>17325</v>
      </c>
      <c r="S12" s="12">
        <v>138027</v>
      </c>
      <c r="T12" s="12">
        <v>138394</v>
      </c>
      <c r="U12" s="12">
        <v>114180</v>
      </c>
      <c r="V12" s="12">
        <v>227500</v>
      </c>
      <c r="W12" s="12"/>
      <c r="X12" s="12"/>
      <c r="Y12" s="12"/>
      <c r="Z12" s="12"/>
      <c r="AA12" s="12"/>
    </row>
    <row r="13" spans="1:27" ht="115.5">
      <c r="A13" s="50">
        <v>9</v>
      </c>
      <c r="B13" s="49" t="s">
        <v>98</v>
      </c>
      <c r="C13" s="50" t="s">
        <v>99</v>
      </c>
      <c r="D13" s="3" t="s">
        <v>216</v>
      </c>
      <c r="E13" s="49" t="s">
        <v>218</v>
      </c>
      <c r="F13" s="52">
        <f>86645+365000</f>
        <v>451645</v>
      </c>
      <c r="G13" s="52">
        <f t="shared" si="0"/>
        <v>8863</v>
      </c>
      <c r="H13" s="52">
        <f t="shared" si="1"/>
        <v>446359</v>
      </c>
      <c r="I13" s="53">
        <f t="shared" si="2"/>
        <v>5286</v>
      </c>
      <c r="J13" s="33" t="s">
        <v>102</v>
      </c>
      <c r="K13" s="29">
        <v>44036</v>
      </c>
      <c r="L13" s="49" t="s">
        <v>217</v>
      </c>
      <c r="M13" s="47" t="s">
        <v>88</v>
      </c>
      <c r="N13" s="33"/>
      <c r="O13" s="21"/>
      <c r="P13" s="12">
        <v>45266</v>
      </c>
      <c r="Q13" s="12">
        <v>5827</v>
      </c>
      <c r="R13" s="12">
        <v>6613</v>
      </c>
      <c r="S13" s="12">
        <v>257826</v>
      </c>
      <c r="T13" s="12">
        <v>54129</v>
      </c>
      <c r="U13" s="12">
        <v>54129</v>
      </c>
      <c r="V13" s="12">
        <v>13706</v>
      </c>
      <c r="W13" s="12">
        <v>8863</v>
      </c>
      <c r="X13" s="12"/>
      <c r="Y13" s="12"/>
      <c r="Z13" s="12"/>
      <c r="AA13" s="12"/>
    </row>
    <row r="14" spans="1:27" ht="82.5">
      <c r="A14" s="50">
        <v>10</v>
      </c>
      <c r="B14" s="49" t="s">
        <v>104</v>
      </c>
      <c r="C14" s="50" t="s">
        <v>105</v>
      </c>
      <c r="D14" s="3" t="s">
        <v>195</v>
      </c>
      <c r="E14" s="49" t="s">
        <v>196</v>
      </c>
      <c r="F14" s="52">
        <f>100939+227200</f>
        <v>328139</v>
      </c>
      <c r="G14" s="52">
        <f t="shared" si="0"/>
        <v>59189</v>
      </c>
      <c r="H14" s="52">
        <f t="shared" si="1"/>
        <v>317147</v>
      </c>
      <c r="I14" s="53">
        <f t="shared" si="2"/>
        <v>10992</v>
      </c>
      <c r="J14" s="33" t="s">
        <v>108</v>
      </c>
      <c r="K14" s="29"/>
      <c r="L14" s="49" t="s">
        <v>109</v>
      </c>
      <c r="M14" s="47" t="s">
        <v>81</v>
      </c>
      <c r="N14" s="33"/>
      <c r="O14" s="21"/>
      <c r="P14" s="12">
        <v>917</v>
      </c>
      <c r="Q14" s="12">
        <v>14490</v>
      </c>
      <c r="R14" s="12">
        <v>10410</v>
      </c>
      <c r="S14" s="12">
        <v>40541</v>
      </c>
      <c r="T14" s="12">
        <v>70716</v>
      </c>
      <c r="U14" s="12">
        <v>97771</v>
      </c>
      <c r="V14" s="12">
        <v>23113</v>
      </c>
      <c r="W14" s="12">
        <v>59189</v>
      </c>
      <c r="X14" s="12"/>
      <c r="Y14" s="12"/>
      <c r="Z14" s="12"/>
      <c r="AA14" s="12"/>
    </row>
    <row r="15" spans="1:27" ht="214.5">
      <c r="A15" s="50">
        <v>11</v>
      </c>
      <c r="B15" s="49" t="s">
        <v>111</v>
      </c>
      <c r="C15" s="50" t="s">
        <v>112</v>
      </c>
      <c r="D15" s="3" t="s">
        <v>113</v>
      </c>
      <c r="E15" s="49" t="s">
        <v>37</v>
      </c>
      <c r="F15" s="52">
        <v>2362156</v>
      </c>
      <c r="G15" s="52">
        <f t="shared" si="0"/>
        <v>0</v>
      </c>
      <c r="H15" s="52">
        <f t="shared" si="1"/>
        <v>2362156</v>
      </c>
      <c r="I15" s="53">
        <f t="shared" si="2"/>
        <v>0</v>
      </c>
      <c r="J15" s="33"/>
      <c r="K15" s="29">
        <v>43899</v>
      </c>
      <c r="L15" s="49" t="s">
        <v>114</v>
      </c>
      <c r="M15" s="47" t="s">
        <v>115</v>
      </c>
      <c r="N15" s="33"/>
      <c r="O15" s="21"/>
      <c r="P15" s="12"/>
      <c r="Q15" s="12">
        <v>2328078</v>
      </c>
      <c r="R15" s="12">
        <v>34078</v>
      </c>
      <c r="S15" s="12"/>
      <c r="T15" s="12"/>
      <c r="U15" s="12"/>
      <c r="V15" s="12"/>
      <c r="W15" s="12"/>
      <c r="X15" s="12"/>
      <c r="Y15" s="12"/>
      <c r="Z15" s="12"/>
      <c r="AA15" s="12"/>
    </row>
    <row r="16" spans="1:27" ht="82.5">
      <c r="A16" s="50">
        <v>12</v>
      </c>
      <c r="B16" s="49" t="s">
        <v>116</v>
      </c>
      <c r="C16" s="50" t="s">
        <v>117</v>
      </c>
      <c r="D16" s="3" t="s">
        <v>118</v>
      </c>
      <c r="E16" s="49" t="s">
        <v>119</v>
      </c>
      <c r="F16" s="52">
        <v>16560</v>
      </c>
      <c r="G16" s="52">
        <f t="shared" si="0"/>
        <v>0</v>
      </c>
      <c r="H16" s="52">
        <f t="shared" si="1"/>
        <v>16560</v>
      </c>
      <c r="I16" s="53">
        <f t="shared" si="2"/>
        <v>0</v>
      </c>
      <c r="J16" s="33">
        <v>10901</v>
      </c>
      <c r="K16" s="29"/>
      <c r="L16" s="49" t="s">
        <v>120</v>
      </c>
      <c r="M16" s="47" t="s">
        <v>88</v>
      </c>
      <c r="N16" s="33"/>
      <c r="O16" s="21"/>
      <c r="P16" s="12">
        <v>7920</v>
      </c>
      <c r="Q16" s="12"/>
      <c r="R16" s="12"/>
      <c r="S16" s="12"/>
      <c r="T16" s="12">
        <v>8640</v>
      </c>
      <c r="U16" s="12"/>
      <c r="V16" s="12"/>
      <c r="W16" s="12"/>
      <c r="X16" s="12"/>
      <c r="Y16" s="12"/>
      <c r="Z16" s="12"/>
      <c r="AA16" s="12"/>
    </row>
    <row r="17" spans="1:27" ht="82.5">
      <c r="A17" s="50">
        <v>13</v>
      </c>
      <c r="B17" s="49" t="s">
        <v>116</v>
      </c>
      <c r="C17" s="50" t="s">
        <v>30</v>
      </c>
      <c r="D17" s="3" t="s">
        <v>121</v>
      </c>
      <c r="E17" s="49" t="s">
        <v>119</v>
      </c>
      <c r="F17" s="52">
        <v>321</v>
      </c>
      <c r="G17" s="52">
        <f t="shared" si="0"/>
        <v>0</v>
      </c>
      <c r="H17" s="52">
        <f t="shared" si="1"/>
        <v>321</v>
      </c>
      <c r="I17" s="53">
        <f t="shared" si="2"/>
        <v>0</v>
      </c>
      <c r="J17" s="33">
        <v>10901</v>
      </c>
      <c r="K17" s="29"/>
      <c r="L17" s="49" t="s">
        <v>122</v>
      </c>
      <c r="M17" s="47" t="s">
        <v>88</v>
      </c>
      <c r="N17" s="33"/>
      <c r="O17" s="21"/>
      <c r="P17" s="12">
        <v>151</v>
      </c>
      <c r="Q17" s="12"/>
      <c r="R17" s="12"/>
      <c r="S17" s="12"/>
      <c r="T17" s="12">
        <v>170</v>
      </c>
      <c r="U17" s="12"/>
      <c r="V17" s="12"/>
      <c r="W17" s="12"/>
      <c r="X17" s="12"/>
      <c r="Y17" s="12"/>
      <c r="Z17" s="12"/>
      <c r="AA17" s="12"/>
    </row>
    <row r="18" spans="1:27" ht="99">
      <c r="A18" s="50">
        <v>14</v>
      </c>
      <c r="B18" s="49" t="s">
        <v>123</v>
      </c>
      <c r="C18" s="50" t="s">
        <v>124</v>
      </c>
      <c r="D18" s="3" t="s">
        <v>125</v>
      </c>
      <c r="E18" s="49" t="s">
        <v>126</v>
      </c>
      <c r="F18" s="52">
        <v>25749</v>
      </c>
      <c r="G18" s="52">
        <f t="shared" si="0"/>
        <v>0</v>
      </c>
      <c r="H18" s="52">
        <f t="shared" si="1"/>
        <v>7115</v>
      </c>
      <c r="I18" s="53">
        <f t="shared" si="2"/>
        <v>18634</v>
      </c>
      <c r="J18" s="33" t="s">
        <v>35</v>
      </c>
      <c r="K18" s="29"/>
      <c r="L18" s="49" t="s">
        <v>127</v>
      </c>
      <c r="M18" s="47" t="s">
        <v>128</v>
      </c>
      <c r="N18" s="33"/>
      <c r="O18" s="21"/>
      <c r="P18" s="12"/>
      <c r="Q18" s="12">
        <v>7115</v>
      </c>
      <c r="R18" s="12"/>
      <c r="S18" s="12"/>
      <c r="T18" s="12"/>
      <c r="U18" s="12"/>
      <c r="V18" s="12"/>
      <c r="W18" s="12"/>
      <c r="X18" s="12"/>
      <c r="Y18" s="12"/>
      <c r="Z18" s="12"/>
      <c r="AA18" s="12"/>
    </row>
    <row r="19" spans="1:27" ht="82.5">
      <c r="A19" s="50">
        <v>15</v>
      </c>
      <c r="B19" s="49" t="s">
        <v>129</v>
      </c>
      <c r="C19" s="50" t="s">
        <v>43</v>
      </c>
      <c r="D19" s="3" t="s">
        <v>130</v>
      </c>
      <c r="E19" s="49" t="s">
        <v>131</v>
      </c>
      <c r="F19" s="52">
        <v>30000</v>
      </c>
      <c r="G19" s="52">
        <f t="shared" si="0"/>
        <v>0</v>
      </c>
      <c r="H19" s="52">
        <f t="shared" si="1"/>
        <v>29869</v>
      </c>
      <c r="I19" s="53">
        <f t="shared" si="2"/>
        <v>131</v>
      </c>
      <c r="J19" s="33" t="s">
        <v>35</v>
      </c>
      <c r="K19" s="29"/>
      <c r="L19" s="49" t="s">
        <v>132</v>
      </c>
      <c r="M19" s="47" t="s">
        <v>128</v>
      </c>
      <c r="N19" s="33"/>
      <c r="O19" s="21"/>
      <c r="P19" s="12"/>
      <c r="Q19" s="12"/>
      <c r="R19" s="12"/>
      <c r="S19" s="12"/>
      <c r="T19" s="12">
        <v>29869</v>
      </c>
      <c r="U19" s="12"/>
      <c r="V19" s="12"/>
      <c r="W19" s="12"/>
      <c r="X19" s="12"/>
      <c r="Y19" s="12"/>
      <c r="Z19" s="12"/>
      <c r="AA19" s="12"/>
    </row>
    <row r="20" spans="1:27" ht="115.5">
      <c r="A20" s="50">
        <v>16</v>
      </c>
      <c r="B20" s="49" t="s">
        <v>133</v>
      </c>
      <c r="C20" s="50" t="s">
        <v>43</v>
      </c>
      <c r="D20" s="3" t="s">
        <v>134</v>
      </c>
      <c r="E20" s="49" t="s">
        <v>44</v>
      </c>
      <c r="F20" s="52">
        <v>36828</v>
      </c>
      <c r="G20" s="52">
        <f t="shared" si="0"/>
        <v>0</v>
      </c>
      <c r="H20" s="52">
        <f t="shared" si="1"/>
        <v>36828</v>
      </c>
      <c r="I20" s="53">
        <f t="shared" si="2"/>
        <v>0</v>
      </c>
      <c r="J20" s="33" t="s">
        <v>45</v>
      </c>
      <c r="K20" s="29"/>
      <c r="L20" s="49" t="s">
        <v>135</v>
      </c>
      <c r="M20" s="10" t="s">
        <v>81</v>
      </c>
      <c r="N20" s="33"/>
      <c r="O20" s="21"/>
      <c r="P20" s="12">
        <v>5057</v>
      </c>
      <c r="Q20" s="12">
        <v>9815</v>
      </c>
      <c r="R20" s="12">
        <v>8115</v>
      </c>
      <c r="S20" s="12">
        <v>8784</v>
      </c>
      <c r="T20" s="12"/>
      <c r="U20" s="12">
        <v>5057</v>
      </c>
      <c r="V20" s="12"/>
      <c r="W20" s="12"/>
      <c r="X20" s="12"/>
      <c r="Y20" s="12"/>
      <c r="Z20" s="12"/>
      <c r="AA20" s="12"/>
    </row>
    <row r="21" spans="1:27" ht="115.5">
      <c r="A21" s="50">
        <v>17</v>
      </c>
      <c r="B21" s="49" t="s">
        <v>133</v>
      </c>
      <c r="C21" s="50" t="s">
        <v>43</v>
      </c>
      <c r="D21" s="3" t="s">
        <v>136</v>
      </c>
      <c r="E21" s="49" t="s">
        <v>44</v>
      </c>
      <c r="F21" s="52">
        <v>200000</v>
      </c>
      <c r="G21" s="52">
        <f t="shared" si="0"/>
        <v>19963</v>
      </c>
      <c r="H21" s="52">
        <f t="shared" si="1"/>
        <v>200000</v>
      </c>
      <c r="I21" s="53">
        <f t="shared" si="2"/>
        <v>0</v>
      </c>
      <c r="J21" s="33" t="s">
        <v>45</v>
      </c>
      <c r="K21" s="29">
        <v>44056</v>
      </c>
      <c r="L21" s="49" t="s">
        <v>137</v>
      </c>
      <c r="M21" s="47" t="s">
        <v>88</v>
      </c>
      <c r="N21" s="33"/>
      <c r="O21" s="21"/>
      <c r="P21" s="12">
        <v>6115</v>
      </c>
      <c r="Q21" s="12"/>
      <c r="R21" s="12"/>
      <c r="S21" s="12">
        <v>16509</v>
      </c>
      <c r="T21" s="12">
        <v>29350</v>
      </c>
      <c r="U21" s="12">
        <v>38873</v>
      </c>
      <c r="V21" s="12">
        <v>89190</v>
      </c>
      <c r="W21" s="12">
        <v>19963</v>
      </c>
      <c r="X21" s="12"/>
      <c r="Y21" s="12"/>
      <c r="Z21" s="12"/>
      <c r="AA21" s="12"/>
    </row>
    <row r="22" spans="1:27" ht="181.5">
      <c r="A22" s="50">
        <v>18</v>
      </c>
      <c r="B22" s="49" t="s">
        <v>138</v>
      </c>
      <c r="C22" s="50" t="s">
        <v>139</v>
      </c>
      <c r="D22" s="3" t="s">
        <v>220</v>
      </c>
      <c r="E22" s="49" t="s">
        <v>221</v>
      </c>
      <c r="F22" s="52">
        <f>5361+180792</f>
        <v>186153</v>
      </c>
      <c r="G22" s="52">
        <f t="shared" si="0"/>
        <v>25087</v>
      </c>
      <c r="H22" s="52">
        <f t="shared" si="1"/>
        <v>186153</v>
      </c>
      <c r="I22" s="53">
        <f t="shared" si="2"/>
        <v>0</v>
      </c>
      <c r="J22" s="33" t="s">
        <v>86</v>
      </c>
      <c r="K22" s="29">
        <v>44056</v>
      </c>
      <c r="L22" s="49" t="s">
        <v>219</v>
      </c>
      <c r="M22" s="47" t="s">
        <v>88</v>
      </c>
      <c r="N22" s="33"/>
      <c r="O22" s="21"/>
      <c r="P22" s="12"/>
      <c r="Q22" s="12"/>
      <c r="R22" s="12">
        <v>1805</v>
      </c>
      <c r="S22" s="12">
        <v>54857</v>
      </c>
      <c r="T22" s="12">
        <v>3180</v>
      </c>
      <c r="U22" s="12">
        <v>76398</v>
      </c>
      <c r="V22" s="12">
        <v>24826</v>
      </c>
      <c r="W22" s="12">
        <v>25087</v>
      </c>
      <c r="X22" s="12"/>
      <c r="Y22" s="12"/>
      <c r="Z22" s="12"/>
      <c r="AA22" s="12"/>
    </row>
    <row r="23" spans="1:27" ht="115.5">
      <c r="A23" s="50">
        <v>19</v>
      </c>
      <c r="B23" s="49" t="s">
        <v>176</v>
      </c>
      <c r="C23" s="50" t="s">
        <v>169</v>
      </c>
      <c r="D23" s="3" t="s">
        <v>173</v>
      </c>
      <c r="E23" s="49" t="s">
        <v>170</v>
      </c>
      <c r="F23" s="52">
        <v>4000</v>
      </c>
      <c r="G23" s="52">
        <f t="shared" si="0"/>
        <v>0</v>
      </c>
      <c r="H23" s="52">
        <f t="shared" si="1"/>
        <v>4000</v>
      </c>
      <c r="I23" s="53">
        <f t="shared" si="2"/>
        <v>0</v>
      </c>
      <c r="J23" s="55" t="s">
        <v>172</v>
      </c>
      <c r="K23" s="29">
        <v>44005</v>
      </c>
      <c r="L23" s="49"/>
      <c r="M23" s="47" t="s">
        <v>88</v>
      </c>
      <c r="N23" s="33"/>
      <c r="O23" s="21"/>
      <c r="P23" s="12"/>
      <c r="Q23" s="12"/>
      <c r="R23" s="12"/>
      <c r="S23" s="12"/>
      <c r="T23" s="12"/>
      <c r="U23" s="12">
        <v>4000</v>
      </c>
      <c r="V23" s="12"/>
      <c r="W23" s="12"/>
      <c r="X23" s="12"/>
      <c r="Y23" s="12"/>
      <c r="Z23" s="12"/>
      <c r="AA23" s="12"/>
    </row>
    <row r="24" spans="1:27" ht="132">
      <c r="A24" s="50">
        <v>20</v>
      </c>
      <c r="B24" s="49" t="s">
        <v>343</v>
      </c>
      <c r="C24" s="50" t="s">
        <v>169</v>
      </c>
      <c r="D24" s="3" t="s">
        <v>292</v>
      </c>
      <c r="E24" s="49" t="s">
        <v>293</v>
      </c>
      <c r="F24" s="52">
        <v>800</v>
      </c>
      <c r="G24" s="52">
        <f t="shared" si="0"/>
        <v>0</v>
      </c>
      <c r="H24" s="52">
        <f t="shared" si="1"/>
        <v>800</v>
      </c>
      <c r="I24" s="53">
        <f t="shared" si="2"/>
        <v>0</v>
      </c>
      <c r="J24" s="55" t="s">
        <v>295</v>
      </c>
      <c r="K24" s="29">
        <v>44006</v>
      </c>
      <c r="L24" s="49"/>
      <c r="M24" s="47" t="s">
        <v>88</v>
      </c>
      <c r="N24" s="33"/>
      <c r="O24" s="21"/>
      <c r="P24" s="12"/>
      <c r="Q24" s="12"/>
      <c r="R24" s="12"/>
      <c r="S24" s="12"/>
      <c r="T24" s="12"/>
      <c r="U24" s="12">
        <v>800</v>
      </c>
      <c r="V24" s="12"/>
      <c r="W24" s="12"/>
      <c r="X24" s="12"/>
      <c r="Y24" s="12"/>
      <c r="Z24" s="12"/>
      <c r="AA24" s="12"/>
    </row>
    <row r="25" spans="1:27" ht="231">
      <c r="A25" s="50">
        <v>21</v>
      </c>
      <c r="B25" s="49" t="s">
        <v>438</v>
      </c>
      <c r="C25" s="50" t="s">
        <v>169</v>
      </c>
      <c r="D25" s="3" t="s">
        <v>437</v>
      </c>
      <c r="E25" s="49" t="s">
        <v>435</v>
      </c>
      <c r="F25" s="52">
        <v>6480</v>
      </c>
      <c r="G25" s="52">
        <f>W25</f>
        <v>0</v>
      </c>
      <c r="H25" s="52">
        <f>SUM(P25:W25)</f>
        <v>0</v>
      </c>
      <c r="I25" s="53">
        <f>F25-H25</f>
        <v>6480</v>
      </c>
      <c r="J25" s="55">
        <v>1090820</v>
      </c>
      <c r="K25" s="29"/>
      <c r="L25" s="49"/>
      <c r="M25" s="47" t="s">
        <v>436</v>
      </c>
      <c r="N25" s="33"/>
      <c r="O25" s="21"/>
      <c r="P25" s="12"/>
      <c r="Q25" s="12"/>
      <c r="R25" s="12"/>
      <c r="S25" s="12"/>
      <c r="T25" s="12"/>
      <c r="U25" s="12"/>
      <c r="V25" s="12"/>
      <c r="W25" s="12"/>
      <c r="X25" s="12"/>
      <c r="Y25" s="12"/>
      <c r="Z25" s="12"/>
      <c r="AA25" s="12"/>
    </row>
    <row r="26" spans="1:27" ht="115.5">
      <c r="A26" s="50">
        <v>22</v>
      </c>
      <c r="B26" s="49" t="s">
        <v>227</v>
      </c>
      <c r="C26" s="50" t="s">
        <v>222</v>
      </c>
      <c r="D26" s="3" t="s">
        <v>223</v>
      </c>
      <c r="E26" s="49" t="s">
        <v>224</v>
      </c>
      <c r="F26" s="52">
        <v>21730</v>
      </c>
      <c r="G26" s="52">
        <f t="shared" si="0"/>
        <v>0</v>
      </c>
      <c r="H26" s="52">
        <f t="shared" si="1"/>
        <v>0</v>
      </c>
      <c r="I26" s="53">
        <f t="shared" si="2"/>
        <v>21730</v>
      </c>
      <c r="J26" s="55" t="s">
        <v>225</v>
      </c>
      <c r="K26" s="29"/>
      <c r="L26" s="49"/>
      <c r="M26" s="47" t="s">
        <v>226</v>
      </c>
      <c r="N26" s="33"/>
      <c r="O26" s="21"/>
      <c r="P26" s="12"/>
      <c r="Q26" s="12"/>
      <c r="R26" s="12"/>
      <c r="S26" s="12"/>
      <c r="T26" s="12"/>
      <c r="U26" s="12"/>
      <c r="V26" s="12"/>
      <c r="W26" s="12"/>
      <c r="X26" s="12"/>
      <c r="Y26" s="12"/>
      <c r="Z26" s="12"/>
      <c r="AA26" s="12"/>
    </row>
    <row r="27" spans="1:27" ht="66">
      <c r="A27" s="50">
        <v>23</v>
      </c>
      <c r="B27" s="49" t="s">
        <v>394</v>
      </c>
      <c r="C27" s="50" t="s">
        <v>390</v>
      </c>
      <c r="D27" s="3" t="s">
        <v>411</v>
      </c>
      <c r="E27" s="49" t="s">
        <v>391</v>
      </c>
      <c r="F27" s="52">
        <v>3000</v>
      </c>
      <c r="G27" s="52">
        <f t="shared" si="0"/>
        <v>3000</v>
      </c>
      <c r="H27" s="52">
        <f t="shared" si="1"/>
        <v>3000</v>
      </c>
      <c r="I27" s="53">
        <f t="shared" si="2"/>
        <v>0</v>
      </c>
      <c r="J27" s="55" t="s">
        <v>392</v>
      </c>
      <c r="K27" s="29">
        <v>44056</v>
      </c>
      <c r="L27" s="49"/>
      <c r="M27" s="47" t="s">
        <v>81</v>
      </c>
      <c r="N27" s="33"/>
      <c r="O27" s="21"/>
      <c r="P27" s="12"/>
      <c r="Q27" s="12"/>
      <c r="R27" s="12"/>
      <c r="S27" s="12"/>
      <c r="T27" s="12"/>
      <c r="U27" s="12"/>
      <c r="V27" s="12"/>
      <c r="W27" s="12">
        <v>3000</v>
      </c>
      <c r="X27" s="12"/>
      <c r="Y27" s="12"/>
      <c r="Z27" s="12"/>
      <c r="AA27" s="12"/>
    </row>
    <row r="28" spans="1:27" ht="82.5">
      <c r="A28" s="50">
        <v>24</v>
      </c>
      <c r="B28" s="49" t="s">
        <v>413</v>
      </c>
      <c r="C28" s="50" t="s">
        <v>395</v>
      </c>
      <c r="D28" s="3" t="s">
        <v>396</v>
      </c>
      <c r="E28" s="49" t="s">
        <v>399</v>
      </c>
      <c r="F28" s="52">
        <v>386145</v>
      </c>
      <c r="G28" s="52">
        <f t="shared" si="0"/>
        <v>0</v>
      </c>
      <c r="H28" s="52">
        <f t="shared" si="1"/>
        <v>0</v>
      </c>
      <c r="I28" s="53">
        <f t="shared" si="2"/>
        <v>386145</v>
      </c>
      <c r="J28" s="55" t="s">
        <v>398</v>
      </c>
      <c r="K28" s="29"/>
      <c r="L28" s="49"/>
      <c r="M28" s="47" t="s">
        <v>88</v>
      </c>
      <c r="N28" s="33"/>
      <c r="O28" s="21"/>
      <c r="P28" s="12"/>
      <c r="Q28" s="12"/>
      <c r="R28" s="12"/>
      <c r="S28" s="12"/>
      <c r="T28" s="12"/>
      <c r="U28" s="12"/>
      <c r="V28" s="12"/>
      <c r="W28" s="12"/>
      <c r="X28" s="12"/>
      <c r="Y28" s="12"/>
      <c r="Z28" s="12"/>
      <c r="AA28" s="12"/>
    </row>
    <row r="29" spans="1:27" ht="99">
      <c r="A29" s="50">
        <v>25</v>
      </c>
      <c r="B29" s="49" t="s">
        <v>233</v>
      </c>
      <c r="C29" s="50" t="s">
        <v>228</v>
      </c>
      <c r="D29" s="3" t="s">
        <v>229</v>
      </c>
      <c r="E29" s="49" t="s">
        <v>231</v>
      </c>
      <c r="F29" s="52">
        <v>14000</v>
      </c>
      <c r="G29" s="52">
        <f t="shared" si="0"/>
        <v>0</v>
      </c>
      <c r="H29" s="52">
        <f t="shared" si="1"/>
        <v>14000</v>
      </c>
      <c r="I29" s="53">
        <f t="shared" si="2"/>
        <v>0</v>
      </c>
      <c r="J29" s="55" t="s">
        <v>232</v>
      </c>
      <c r="K29" s="29"/>
      <c r="L29" s="49"/>
      <c r="M29" s="47" t="s">
        <v>81</v>
      </c>
      <c r="N29" s="33"/>
      <c r="O29" s="21"/>
      <c r="P29" s="12"/>
      <c r="Q29" s="12"/>
      <c r="R29" s="12"/>
      <c r="S29" s="12">
        <v>14000</v>
      </c>
      <c r="T29" s="12"/>
      <c r="U29" s="12"/>
      <c r="V29" s="12"/>
      <c r="W29" s="12"/>
      <c r="X29" s="12"/>
      <c r="Y29" s="12"/>
      <c r="Z29" s="12"/>
      <c r="AA29" s="12"/>
    </row>
    <row r="30" spans="1:27" ht="66">
      <c r="A30" s="50">
        <v>26</v>
      </c>
      <c r="B30" s="49" t="s">
        <v>175</v>
      </c>
      <c r="C30" s="50" t="s">
        <v>174</v>
      </c>
      <c r="D30" s="3" t="s">
        <v>177</v>
      </c>
      <c r="E30" s="49" t="s">
        <v>178</v>
      </c>
      <c r="F30" s="52">
        <v>4000</v>
      </c>
      <c r="G30" s="52">
        <f t="shared" si="0"/>
        <v>0</v>
      </c>
      <c r="H30" s="52">
        <f t="shared" si="1"/>
        <v>4000</v>
      </c>
      <c r="I30" s="53">
        <f t="shared" si="2"/>
        <v>0</v>
      </c>
      <c r="J30" s="55" t="s">
        <v>179</v>
      </c>
      <c r="K30" s="29">
        <v>43928</v>
      </c>
      <c r="L30" s="49"/>
      <c r="M30" s="47" t="s">
        <v>81</v>
      </c>
      <c r="N30" s="33"/>
      <c r="O30" s="21"/>
      <c r="P30" s="12"/>
      <c r="Q30" s="12"/>
      <c r="R30" s="12">
        <v>4000</v>
      </c>
      <c r="S30" s="12"/>
      <c r="T30" s="12"/>
      <c r="U30" s="12"/>
      <c r="V30" s="12"/>
      <c r="W30" s="12"/>
      <c r="X30" s="12"/>
      <c r="Y30" s="12"/>
      <c r="Z30" s="12"/>
      <c r="AA30" s="12"/>
    </row>
    <row r="31" spans="1:27" ht="66">
      <c r="A31" s="50">
        <v>27</v>
      </c>
      <c r="B31" s="58" t="s">
        <v>284</v>
      </c>
      <c r="C31" s="50" t="s">
        <v>279</v>
      </c>
      <c r="D31" s="3" t="s">
        <v>280</v>
      </c>
      <c r="E31" s="49" t="s">
        <v>281</v>
      </c>
      <c r="F31" s="52">
        <v>345878</v>
      </c>
      <c r="G31" s="52">
        <f t="shared" si="0"/>
        <v>0</v>
      </c>
      <c r="H31" s="52">
        <f t="shared" si="1"/>
        <v>345878</v>
      </c>
      <c r="I31" s="53">
        <f t="shared" si="2"/>
        <v>0</v>
      </c>
      <c r="J31" s="55" t="s">
        <v>282</v>
      </c>
      <c r="K31" s="29">
        <v>43971</v>
      </c>
      <c r="L31" s="49"/>
      <c r="M31" s="47" t="s">
        <v>226</v>
      </c>
      <c r="N31" s="33"/>
      <c r="O31" s="21"/>
      <c r="P31" s="12"/>
      <c r="Q31" s="12"/>
      <c r="R31" s="12"/>
      <c r="S31" s="12"/>
      <c r="T31" s="12">
        <v>345878</v>
      </c>
      <c r="U31" s="12"/>
      <c r="V31" s="12"/>
      <c r="W31" s="12"/>
      <c r="X31" s="12"/>
      <c r="Y31" s="12"/>
      <c r="Z31" s="12"/>
      <c r="AA31" s="12"/>
    </row>
    <row r="32" spans="1:27" ht="148.5">
      <c r="A32" s="50">
        <v>28</v>
      </c>
      <c r="B32" s="49" t="s">
        <v>350</v>
      </c>
      <c r="C32" s="50" t="s">
        <v>347</v>
      </c>
      <c r="D32" s="3" t="s">
        <v>348</v>
      </c>
      <c r="E32" s="49" t="s">
        <v>349</v>
      </c>
      <c r="F32" s="52">
        <v>5933</v>
      </c>
      <c r="G32" s="52">
        <f t="shared" si="0"/>
        <v>0</v>
      </c>
      <c r="H32" s="52">
        <f t="shared" si="1"/>
        <v>5933</v>
      </c>
      <c r="I32" s="53">
        <f t="shared" si="2"/>
        <v>0</v>
      </c>
      <c r="J32" s="55">
        <v>10907</v>
      </c>
      <c r="K32" s="29">
        <v>44018</v>
      </c>
      <c r="L32" s="49"/>
      <c r="M32" s="47" t="s">
        <v>226</v>
      </c>
      <c r="N32" s="33"/>
      <c r="O32" s="21"/>
      <c r="P32" s="12"/>
      <c r="Q32" s="12"/>
      <c r="R32" s="12"/>
      <c r="S32" s="12"/>
      <c r="T32" s="12"/>
      <c r="U32" s="12"/>
      <c r="V32" s="12">
        <v>5933</v>
      </c>
      <c r="W32" s="12"/>
      <c r="X32" s="12"/>
      <c r="Y32" s="12"/>
      <c r="Z32" s="12"/>
      <c r="AA32" s="12"/>
    </row>
    <row r="33" spans="1:27" ht="101.25" customHeight="1">
      <c r="A33" s="50">
        <v>29</v>
      </c>
      <c r="B33" s="69" t="s">
        <v>275</v>
      </c>
      <c r="C33" s="50" t="s">
        <v>269</v>
      </c>
      <c r="D33" s="3" t="s">
        <v>271</v>
      </c>
      <c r="E33" s="49" t="s">
        <v>273</v>
      </c>
      <c r="F33" s="52">
        <v>93600</v>
      </c>
      <c r="G33" s="52">
        <f t="shared" si="0"/>
        <v>0</v>
      </c>
      <c r="H33" s="52">
        <f t="shared" si="1"/>
        <v>93600</v>
      </c>
      <c r="I33" s="53">
        <f t="shared" si="2"/>
        <v>0</v>
      </c>
      <c r="J33" s="55" t="s">
        <v>102</v>
      </c>
      <c r="K33" s="29"/>
      <c r="L33" s="49"/>
      <c r="M33" s="47" t="s">
        <v>88</v>
      </c>
      <c r="N33" s="33"/>
      <c r="O33" s="21"/>
      <c r="P33" s="12"/>
      <c r="Q33" s="12"/>
      <c r="R33" s="12"/>
      <c r="S33" s="12"/>
      <c r="T33" s="12">
        <v>38160</v>
      </c>
      <c r="U33" s="12">
        <v>18720</v>
      </c>
      <c r="V33" s="12">
        <v>36720</v>
      </c>
      <c r="W33" s="12"/>
      <c r="X33" s="12"/>
      <c r="Y33" s="12"/>
      <c r="Z33" s="12"/>
      <c r="AA33" s="12"/>
    </row>
    <row r="34" spans="1:27" ht="101.25" customHeight="1">
      <c r="A34" s="50">
        <v>30</v>
      </c>
      <c r="B34" s="70"/>
      <c r="C34" s="50" t="s">
        <v>270</v>
      </c>
      <c r="D34" s="3" t="s">
        <v>121</v>
      </c>
      <c r="E34" s="49" t="s">
        <v>273</v>
      </c>
      <c r="F34" s="52">
        <v>1788</v>
      </c>
      <c r="G34" s="52">
        <f t="shared" si="0"/>
        <v>0</v>
      </c>
      <c r="H34" s="52">
        <f t="shared" si="1"/>
        <v>1788</v>
      </c>
      <c r="I34" s="53">
        <f t="shared" si="2"/>
        <v>0</v>
      </c>
      <c r="J34" s="55" t="s">
        <v>102</v>
      </c>
      <c r="K34" s="29"/>
      <c r="L34" s="49"/>
      <c r="M34" s="47" t="s">
        <v>88</v>
      </c>
      <c r="N34" s="33"/>
      <c r="O34" s="21"/>
      <c r="P34" s="12"/>
      <c r="Q34" s="12"/>
      <c r="R34" s="12"/>
      <c r="S34" s="12"/>
      <c r="T34" s="12">
        <v>724</v>
      </c>
      <c r="U34" s="12">
        <v>358</v>
      </c>
      <c r="V34" s="12">
        <v>706</v>
      </c>
      <c r="W34" s="12"/>
      <c r="X34" s="12"/>
      <c r="Y34" s="12"/>
      <c r="Z34" s="12"/>
      <c r="AA34" s="12"/>
    </row>
    <row r="35" spans="1:27" ht="99">
      <c r="A35" s="50">
        <v>31</v>
      </c>
      <c r="B35" s="49" t="s">
        <v>202</v>
      </c>
      <c r="C35" s="50" t="s">
        <v>198</v>
      </c>
      <c r="D35" s="3" t="s">
        <v>199</v>
      </c>
      <c r="E35" s="49" t="s">
        <v>200</v>
      </c>
      <c r="F35" s="52">
        <v>40000</v>
      </c>
      <c r="G35" s="52">
        <f t="shared" si="0"/>
        <v>0</v>
      </c>
      <c r="H35" s="52">
        <f t="shared" si="1"/>
        <v>0</v>
      </c>
      <c r="I35" s="53">
        <f t="shared" si="2"/>
        <v>40000</v>
      </c>
      <c r="J35" s="55" t="s">
        <v>45</v>
      </c>
      <c r="K35" s="29"/>
      <c r="L35" s="49"/>
      <c r="M35" s="47" t="s">
        <v>128</v>
      </c>
      <c r="N35" s="33"/>
      <c r="O35" s="21"/>
      <c r="P35" s="12"/>
      <c r="Q35" s="12"/>
      <c r="R35" s="12"/>
      <c r="S35" s="12"/>
      <c r="T35" s="12"/>
      <c r="U35" s="12"/>
      <c r="V35" s="12"/>
      <c r="W35" s="12"/>
      <c r="X35" s="12"/>
      <c r="Y35" s="12"/>
      <c r="Z35" s="12"/>
      <c r="AA35" s="12"/>
    </row>
    <row r="36" spans="1:27" ht="66">
      <c r="A36" s="50">
        <v>32</v>
      </c>
      <c r="B36" s="49" t="s">
        <v>129</v>
      </c>
      <c r="C36" s="50" t="s">
        <v>198</v>
      </c>
      <c r="D36" s="3" t="s">
        <v>234</v>
      </c>
      <c r="E36" s="49" t="s">
        <v>235</v>
      </c>
      <c r="F36" s="52">
        <v>5000</v>
      </c>
      <c r="G36" s="52">
        <f t="shared" si="0"/>
        <v>0</v>
      </c>
      <c r="H36" s="52">
        <f t="shared" si="1"/>
        <v>0</v>
      </c>
      <c r="I36" s="53">
        <f t="shared" si="2"/>
        <v>5000</v>
      </c>
      <c r="J36" s="55" t="s">
        <v>236</v>
      </c>
      <c r="K36" s="29"/>
      <c r="L36" s="49"/>
      <c r="M36" s="47" t="s">
        <v>128</v>
      </c>
      <c r="N36" s="33"/>
      <c r="O36" s="21"/>
      <c r="P36" s="12"/>
      <c r="Q36" s="12"/>
      <c r="R36" s="12"/>
      <c r="S36" s="12"/>
      <c r="T36" s="12"/>
      <c r="U36" s="12"/>
      <c r="V36" s="12"/>
      <c r="W36" s="12"/>
      <c r="X36" s="12"/>
      <c r="Y36" s="12"/>
      <c r="Z36" s="12"/>
      <c r="AA36" s="12"/>
    </row>
    <row r="37" spans="1:27" ht="231">
      <c r="A37" s="50">
        <v>33</v>
      </c>
      <c r="B37" s="49" t="s">
        <v>419</v>
      </c>
      <c r="C37" s="50" t="s">
        <v>417</v>
      </c>
      <c r="D37" s="3" t="s">
        <v>416</v>
      </c>
      <c r="E37" s="49" t="s">
        <v>420</v>
      </c>
      <c r="F37" s="52">
        <v>57000</v>
      </c>
      <c r="G37" s="52">
        <f>W37</f>
        <v>57000</v>
      </c>
      <c r="H37" s="52">
        <f>SUM(P37:W37)</f>
        <v>57000</v>
      </c>
      <c r="I37" s="53">
        <f>F37-H37</f>
        <v>0</v>
      </c>
      <c r="J37" s="55"/>
      <c r="K37" s="29"/>
      <c r="L37" s="49"/>
      <c r="M37" s="47" t="s">
        <v>418</v>
      </c>
      <c r="N37" s="33"/>
      <c r="O37" s="21"/>
      <c r="P37" s="12"/>
      <c r="Q37" s="12"/>
      <c r="R37" s="12"/>
      <c r="S37" s="12"/>
      <c r="T37" s="12"/>
      <c r="U37" s="12"/>
      <c r="V37" s="12"/>
      <c r="W37" s="12">
        <v>57000</v>
      </c>
      <c r="X37" s="12"/>
      <c r="Y37" s="12"/>
      <c r="Z37" s="12"/>
      <c r="AA37" s="12"/>
    </row>
    <row r="38" spans="1:27" ht="231">
      <c r="A38" s="50">
        <v>34</v>
      </c>
      <c r="B38" s="49" t="s">
        <v>433</v>
      </c>
      <c r="C38" s="50" t="s">
        <v>417</v>
      </c>
      <c r="D38" s="3" t="s">
        <v>421</v>
      </c>
      <c r="E38" s="49" t="s">
        <v>423</v>
      </c>
      <c r="F38" s="52">
        <v>40000</v>
      </c>
      <c r="G38" s="52">
        <f>W38</f>
        <v>40000</v>
      </c>
      <c r="H38" s="52">
        <f>SUM(P38:W38)</f>
        <v>40000</v>
      </c>
      <c r="I38" s="53">
        <f>F38-H38</f>
        <v>0</v>
      </c>
      <c r="J38" s="55"/>
      <c r="K38" s="29"/>
      <c r="L38" s="49"/>
      <c r="M38" s="47" t="s">
        <v>422</v>
      </c>
      <c r="N38" s="33"/>
      <c r="O38" s="21"/>
      <c r="P38" s="12"/>
      <c r="Q38" s="12"/>
      <c r="R38" s="12"/>
      <c r="S38" s="12"/>
      <c r="T38" s="12"/>
      <c r="U38" s="12"/>
      <c r="V38" s="12"/>
      <c r="W38" s="12">
        <v>40000</v>
      </c>
      <c r="X38" s="12"/>
      <c r="Y38" s="12"/>
      <c r="Z38" s="12"/>
      <c r="AA38" s="12"/>
    </row>
    <row r="39" spans="1:27" ht="165">
      <c r="A39" s="50">
        <v>35</v>
      </c>
      <c r="B39" s="49" t="s">
        <v>427</v>
      </c>
      <c r="C39" s="50" t="s">
        <v>424</v>
      </c>
      <c r="D39" s="3" t="s">
        <v>425</v>
      </c>
      <c r="E39" s="49" t="s">
        <v>426</v>
      </c>
      <c r="F39" s="52">
        <v>10000</v>
      </c>
      <c r="G39" s="52">
        <f>W39</f>
        <v>10000</v>
      </c>
      <c r="H39" s="52">
        <f>SUM(P39:W39)</f>
        <v>10000</v>
      </c>
      <c r="I39" s="53">
        <f>F39-H39</f>
        <v>0</v>
      </c>
      <c r="J39" s="55"/>
      <c r="K39" s="29"/>
      <c r="L39" s="49"/>
      <c r="M39" s="47" t="s">
        <v>422</v>
      </c>
      <c r="N39" s="33"/>
      <c r="O39" s="21"/>
      <c r="P39" s="12"/>
      <c r="Q39" s="12"/>
      <c r="R39" s="12"/>
      <c r="S39" s="12"/>
      <c r="T39" s="12"/>
      <c r="U39" s="12"/>
      <c r="V39" s="12"/>
      <c r="W39" s="12">
        <v>10000</v>
      </c>
      <c r="X39" s="12"/>
      <c r="Y39" s="12"/>
      <c r="Z39" s="12"/>
      <c r="AA39" s="12"/>
    </row>
    <row r="40" spans="1:27" ht="165">
      <c r="A40" s="50">
        <v>36</v>
      </c>
      <c r="B40" s="49" t="s">
        <v>300</v>
      </c>
      <c r="C40" s="50" t="s">
        <v>297</v>
      </c>
      <c r="D40" s="3" t="s">
        <v>296</v>
      </c>
      <c r="E40" s="49" t="s">
        <v>299</v>
      </c>
      <c r="F40" s="52">
        <v>5000</v>
      </c>
      <c r="G40" s="52">
        <f t="shared" si="0"/>
        <v>0</v>
      </c>
      <c r="H40" s="52">
        <f t="shared" si="1"/>
        <v>5000</v>
      </c>
      <c r="I40" s="53">
        <f t="shared" si="2"/>
        <v>0</v>
      </c>
      <c r="J40" s="55" t="s">
        <v>298</v>
      </c>
      <c r="K40" s="29">
        <v>44026</v>
      </c>
      <c r="L40" s="49"/>
      <c r="M40" s="47" t="s">
        <v>88</v>
      </c>
      <c r="N40" s="33"/>
      <c r="O40" s="21"/>
      <c r="P40" s="12"/>
      <c r="Q40" s="12"/>
      <c r="R40" s="12"/>
      <c r="S40" s="12"/>
      <c r="T40" s="12"/>
      <c r="U40" s="12"/>
      <c r="V40" s="12">
        <v>5000</v>
      </c>
      <c r="W40" s="12"/>
      <c r="X40" s="12"/>
      <c r="Y40" s="12"/>
      <c r="Z40" s="12"/>
      <c r="AA40" s="12"/>
    </row>
    <row r="41" spans="1:27" ht="82.5">
      <c r="A41" s="50">
        <v>37</v>
      </c>
      <c r="B41" s="49" t="s">
        <v>276</v>
      </c>
      <c r="C41" s="50" t="s">
        <v>211</v>
      </c>
      <c r="D41" s="3" t="s">
        <v>213</v>
      </c>
      <c r="E41" s="49" t="s">
        <v>212</v>
      </c>
      <c r="F41" s="52">
        <v>95000</v>
      </c>
      <c r="G41" s="52">
        <f t="shared" si="0"/>
        <v>0</v>
      </c>
      <c r="H41" s="52">
        <f t="shared" si="1"/>
        <v>95000</v>
      </c>
      <c r="I41" s="53">
        <f t="shared" si="2"/>
        <v>0</v>
      </c>
      <c r="J41" s="55" t="s">
        <v>214</v>
      </c>
      <c r="K41" s="29">
        <v>43941</v>
      </c>
      <c r="L41" s="49"/>
      <c r="M41" s="47" t="s">
        <v>115</v>
      </c>
      <c r="N41" s="33"/>
      <c r="O41" s="21"/>
      <c r="P41" s="12"/>
      <c r="Q41" s="12"/>
      <c r="R41" s="12"/>
      <c r="S41" s="12">
        <v>95000</v>
      </c>
      <c r="T41" s="12"/>
      <c r="U41" s="12"/>
      <c r="V41" s="12"/>
      <c r="W41" s="12"/>
      <c r="X41" s="12"/>
      <c r="Y41" s="12"/>
      <c r="Z41" s="12"/>
      <c r="AA41" s="12"/>
    </row>
    <row r="42" spans="1:34" ht="49.5">
      <c r="A42" s="50">
        <v>38</v>
      </c>
      <c r="B42" s="49" t="s">
        <v>307</v>
      </c>
      <c r="C42" s="50" t="s">
        <v>301</v>
      </c>
      <c r="D42" s="3" t="s">
        <v>302</v>
      </c>
      <c r="E42" s="49" t="s">
        <v>303</v>
      </c>
      <c r="F42" s="52">
        <f>SUM(AB42:AI42)</f>
        <v>30000</v>
      </c>
      <c r="G42" s="52">
        <f t="shared" si="0"/>
        <v>0</v>
      </c>
      <c r="H42" s="52">
        <f t="shared" si="1"/>
        <v>30000</v>
      </c>
      <c r="I42" s="53">
        <f t="shared" si="2"/>
        <v>0</v>
      </c>
      <c r="J42" s="14">
        <v>10912</v>
      </c>
      <c r="K42" s="29"/>
      <c r="L42" s="49"/>
      <c r="M42" s="47" t="s">
        <v>148</v>
      </c>
      <c r="N42" s="33"/>
      <c r="O42" s="21"/>
      <c r="P42" s="12"/>
      <c r="Q42" s="12"/>
      <c r="R42" s="12"/>
      <c r="S42" s="12"/>
      <c r="T42" s="12"/>
      <c r="U42" s="12"/>
      <c r="V42" s="12">
        <v>30000</v>
      </c>
      <c r="W42" s="12"/>
      <c r="X42" s="12"/>
      <c r="Y42" s="12"/>
      <c r="Z42" s="12"/>
      <c r="AA42" s="12"/>
      <c r="AH42" s="46">
        <v>30000</v>
      </c>
    </row>
    <row r="43" spans="1:39" ht="49.5">
      <c r="A43" s="50">
        <v>39</v>
      </c>
      <c r="B43" s="49" t="s">
        <v>143</v>
      </c>
      <c r="C43" s="50" t="s">
        <v>144</v>
      </c>
      <c r="D43" s="3" t="s">
        <v>145</v>
      </c>
      <c r="E43" s="49" t="s">
        <v>428</v>
      </c>
      <c r="F43" s="52">
        <f>SUM(AB43:AJ43)</f>
        <v>2397354</v>
      </c>
      <c r="G43" s="52">
        <f t="shared" si="0"/>
        <v>275851</v>
      </c>
      <c r="H43" s="52">
        <f t="shared" si="1"/>
        <v>2361723</v>
      </c>
      <c r="I43" s="53">
        <f t="shared" si="2"/>
        <v>35631</v>
      </c>
      <c r="J43" s="14">
        <v>10912</v>
      </c>
      <c r="K43" s="29"/>
      <c r="L43" s="49" t="s">
        <v>147</v>
      </c>
      <c r="M43" s="47" t="s">
        <v>148</v>
      </c>
      <c r="N43" s="10"/>
      <c r="O43" s="21"/>
      <c r="P43" s="12">
        <v>544491</v>
      </c>
      <c r="Q43" s="12">
        <v>253106</v>
      </c>
      <c r="R43" s="12">
        <v>253106</v>
      </c>
      <c r="S43" s="12">
        <v>253106</v>
      </c>
      <c r="T43" s="12">
        <v>253106</v>
      </c>
      <c r="U43" s="12">
        <v>253106</v>
      </c>
      <c r="V43" s="12">
        <v>275851</v>
      </c>
      <c r="W43" s="12">
        <v>275851</v>
      </c>
      <c r="X43" s="12"/>
      <c r="Y43" s="12"/>
      <c r="Z43" s="12"/>
      <c r="AA43" s="12"/>
      <c r="AB43" s="46">
        <v>296328</v>
      </c>
      <c r="AC43" s="46">
        <v>258049</v>
      </c>
      <c r="AD43" s="46">
        <v>253106</v>
      </c>
      <c r="AE43" s="46">
        <v>253106</v>
      </c>
      <c r="AF43" s="46">
        <v>253106</v>
      </c>
      <c r="AG43" s="46">
        <v>253106</v>
      </c>
      <c r="AH43" s="46">
        <v>274106</v>
      </c>
      <c r="AI43" s="46">
        <v>280596</v>
      </c>
      <c r="AJ43" s="46">
        <v>275851</v>
      </c>
      <c r="AK43" s="46"/>
      <c r="AL43" s="46"/>
      <c r="AM43" s="46"/>
    </row>
    <row r="44" spans="1:39" ht="49.5">
      <c r="A44" s="50">
        <v>40</v>
      </c>
      <c r="B44" s="49" t="s">
        <v>306</v>
      </c>
      <c r="C44" s="50" t="s">
        <v>304</v>
      </c>
      <c r="D44" s="3" t="s">
        <v>305</v>
      </c>
      <c r="E44" s="49" t="s">
        <v>386</v>
      </c>
      <c r="F44" s="52">
        <f>SUM(AB44:AI44)</f>
        <v>113177</v>
      </c>
      <c r="G44" s="52">
        <f t="shared" si="0"/>
        <v>0</v>
      </c>
      <c r="H44" s="52">
        <f t="shared" si="1"/>
        <v>111177</v>
      </c>
      <c r="I44" s="53">
        <f t="shared" si="2"/>
        <v>2000</v>
      </c>
      <c r="J44" s="14">
        <v>10912</v>
      </c>
      <c r="K44" s="29"/>
      <c r="L44" s="49"/>
      <c r="M44" s="47" t="s">
        <v>148</v>
      </c>
      <c r="N44" s="10"/>
      <c r="O44" s="21"/>
      <c r="P44" s="12"/>
      <c r="Q44" s="12"/>
      <c r="R44" s="12"/>
      <c r="S44" s="12"/>
      <c r="T44" s="12"/>
      <c r="U44" s="12"/>
      <c r="V44" s="12">
        <v>111177</v>
      </c>
      <c r="W44" s="12"/>
      <c r="X44" s="12"/>
      <c r="Y44" s="12"/>
      <c r="Z44" s="12"/>
      <c r="AA44" s="12"/>
      <c r="AB44" s="46"/>
      <c r="AC44" s="46"/>
      <c r="AD44" s="46"/>
      <c r="AE44" s="46"/>
      <c r="AF44" s="46"/>
      <c r="AG44" s="46"/>
      <c r="AH44" s="46">
        <v>96213</v>
      </c>
      <c r="AI44" s="46">
        <v>16964</v>
      </c>
      <c r="AJ44" s="46"/>
      <c r="AK44" s="46"/>
      <c r="AL44" s="46"/>
      <c r="AM44" s="46"/>
    </row>
    <row r="45" spans="1:39" ht="49.5">
      <c r="A45" s="50">
        <v>41</v>
      </c>
      <c r="B45" s="49" t="s">
        <v>149</v>
      </c>
      <c r="C45" s="50" t="s">
        <v>58</v>
      </c>
      <c r="D45" s="3" t="s">
        <v>59</v>
      </c>
      <c r="E45" s="49" t="s">
        <v>428</v>
      </c>
      <c r="F45" s="52">
        <f>SUM(AB45:AJ45)</f>
        <v>430000</v>
      </c>
      <c r="G45" s="52">
        <f t="shared" si="0"/>
        <v>0</v>
      </c>
      <c r="H45" s="52">
        <f t="shared" si="1"/>
        <v>165000</v>
      </c>
      <c r="I45" s="53">
        <f t="shared" si="2"/>
        <v>265000</v>
      </c>
      <c r="J45" s="14">
        <v>10912</v>
      </c>
      <c r="K45" s="29"/>
      <c r="L45" s="49"/>
      <c r="M45" s="47" t="s">
        <v>148</v>
      </c>
      <c r="N45" s="10"/>
      <c r="O45" s="21"/>
      <c r="P45" s="12"/>
      <c r="Q45" s="12"/>
      <c r="R45" s="12"/>
      <c r="S45" s="12">
        <v>139200</v>
      </c>
      <c r="T45" s="12">
        <v>25800</v>
      </c>
      <c r="U45" s="12"/>
      <c r="V45" s="12"/>
      <c r="W45" s="12"/>
      <c r="X45" s="12"/>
      <c r="Y45" s="12"/>
      <c r="Z45" s="12"/>
      <c r="AA45" s="12"/>
      <c r="AB45" s="46"/>
      <c r="AC45" s="46">
        <v>139200</v>
      </c>
      <c r="AD45" s="46"/>
      <c r="AE45" s="46"/>
      <c r="AF45" s="46"/>
      <c r="AG45" s="46"/>
      <c r="AH45" s="46">
        <v>25800</v>
      </c>
      <c r="AI45" s="46"/>
      <c r="AJ45" s="46">
        <v>265000</v>
      </c>
      <c r="AK45" s="46"/>
      <c r="AL45" s="46"/>
      <c r="AM45" s="46"/>
    </row>
    <row r="46" spans="1:39" ht="49.5">
      <c r="A46" s="50">
        <v>42</v>
      </c>
      <c r="B46" s="49" t="s">
        <v>149</v>
      </c>
      <c r="C46" s="50" t="s">
        <v>384</v>
      </c>
      <c r="D46" s="3" t="s">
        <v>385</v>
      </c>
      <c r="E46" s="49" t="s">
        <v>386</v>
      </c>
      <c r="F46" s="52">
        <f>SUM(AB46:AI46)</f>
        <v>161925</v>
      </c>
      <c r="G46" s="52">
        <f t="shared" si="0"/>
        <v>0</v>
      </c>
      <c r="H46" s="52">
        <f t="shared" si="1"/>
        <v>161925</v>
      </c>
      <c r="I46" s="53">
        <f t="shared" si="2"/>
        <v>0</v>
      </c>
      <c r="J46" s="14"/>
      <c r="K46" s="29"/>
      <c r="L46" s="49"/>
      <c r="M46" s="47" t="s">
        <v>148</v>
      </c>
      <c r="N46" s="10"/>
      <c r="O46" s="21"/>
      <c r="P46" s="12"/>
      <c r="Q46" s="12"/>
      <c r="R46" s="12"/>
      <c r="S46" s="12"/>
      <c r="T46" s="12"/>
      <c r="U46" s="12"/>
      <c r="V46" s="12">
        <v>161925</v>
      </c>
      <c r="W46" s="12"/>
      <c r="X46" s="12"/>
      <c r="Y46" s="12"/>
      <c r="Z46" s="12"/>
      <c r="AA46" s="12"/>
      <c r="AB46" s="46"/>
      <c r="AC46" s="46"/>
      <c r="AD46" s="46"/>
      <c r="AE46" s="46"/>
      <c r="AF46" s="46"/>
      <c r="AG46" s="46"/>
      <c r="AH46" s="46"/>
      <c r="AI46" s="46">
        <v>161925</v>
      </c>
      <c r="AJ46" s="46"/>
      <c r="AK46" s="46"/>
      <c r="AL46" s="46"/>
      <c r="AM46" s="46"/>
    </row>
    <row r="47" spans="1:39" ht="99">
      <c r="A47" s="50">
        <v>43</v>
      </c>
      <c r="B47" s="49" t="s">
        <v>356</v>
      </c>
      <c r="C47" s="50" t="s">
        <v>351</v>
      </c>
      <c r="D47" s="3" t="s">
        <v>352</v>
      </c>
      <c r="E47" s="49" t="s">
        <v>354</v>
      </c>
      <c r="F47" s="52">
        <v>1375</v>
      </c>
      <c r="G47" s="52">
        <f t="shared" si="0"/>
        <v>0</v>
      </c>
      <c r="H47" s="52">
        <f t="shared" si="1"/>
        <v>1375</v>
      </c>
      <c r="I47" s="53">
        <f t="shared" si="2"/>
        <v>0</v>
      </c>
      <c r="J47" s="14" t="s">
        <v>355</v>
      </c>
      <c r="K47" s="29"/>
      <c r="L47" s="49"/>
      <c r="M47" s="47" t="s">
        <v>81</v>
      </c>
      <c r="N47" s="10"/>
      <c r="O47" s="21"/>
      <c r="P47" s="12"/>
      <c r="Q47" s="12"/>
      <c r="R47" s="12"/>
      <c r="S47" s="12"/>
      <c r="T47" s="12"/>
      <c r="U47" s="12"/>
      <c r="V47" s="12">
        <v>1375</v>
      </c>
      <c r="W47" s="12"/>
      <c r="X47" s="12"/>
      <c r="Y47" s="12"/>
      <c r="Z47" s="12"/>
      <c r="AA47" s="12"/>
      <c r="AB47" s="46"/>
      <c r="AC47" s="46"/>
      <c r="AD47" s="46"/>
      <c r="AE47" s="46"/>
      <c r="AF47" s="46"/>
      <c r="AG47" s="46"/>
      <c r="AH47" s="46"/>
      <c r="AI47" s="46"/>
      <c r="AJ47" s="46"/>
      <c r="AK47" s="46"/>
      <c r="AL47" s="46"/>
      <c r="AM47" s="46"/>
    </row>
    <row r="48" spans="1:39" ht="264">
      <c r="A48" s="50">
        <v>44</v>
      </c>
      <c r="B48" s="49" t="s">
        <v>362</v>
      </c>
      <c r="C48" s="50" t="s">
        <v>357</v>
      </c>
      <c r="D48" s="3" t="s">
        <v>361</v>
      </c>
      <c r="E48" s="49" t="s">
        <v>358</v>
      </c>
      <c r="F48" s="52">
        <v>57480</v>
      </c>
      <c r="G48" s="52">
        <f t="shared" si="0"/>
        <v>0</v>
      </c>
      <c r="H48" s="52">
        <f t="shared" si="1"/>
        <v>0</v>
      </c>
      <c r="I48" s="53">
        <f t="shared" si="2"/>
        <v>57480</v>
      </c>
      <c r="J48" s="14" t="s">
        <v>360</v>
      </c>
      <c r="K48" s="29"/>
      <c r="L48" s="49"/>
      <c r="M48" s="47" t="s">
        <v>115</v>
      </c>
      <c r="N48" s="10"/>
      <c r="O48" s="21"/>
      <c r="P48" s="12"/>
      <c r="Q48" s="12"/>
      <c r="R48" s="12"/>
      <c r="S48" s="12"/>
      <c r="T48" s="12"/>
      <c r="U48" s="12"/>
      <c r="V48" s="12"/>
      <c r="W48" s="12"/>
      <c r="X48" s="12"/>
      <c r="Y48" s="12"/>
      <c r="Z48" s="12"/>
      <c r="AA48" s="12"/>
      <c r="AB48" s="46"/>
      <c r="AC48" s="46"/>
      <c r="AD48" s="46"/>
      <c r="AE48" s="46"/>
      <c r="AF48" s="46"/>
      <c r="AG48" s="46"/>
      <c r="AH48" s="46"/>
      <c r="AI48" s="46"/>
      <c r="AJ48" s="46"/>
      <c r="AK48" s="46"/>
      <c r="AL48" s="46"/>
      <c r="AM48" s="46"/>
    </row>
    <row r="49" spans="1:39" ht="82.5">
      <c r="A49" s="50">
        <v>45</v>
      </c>
      <c r="B49" s="49" t="s">
        <v>366</v>
      </c>
      <c r="C49" s="50" t="s">
        <v>363</v>
      </c>
      <c r="D49" s="3" t="s">
        <v>364</v>
      </c>
      <c r="E49" s="49" t="s">
        <v>367</v>
      </c>
      <c r="F49" s="52">
        <v>6000</v>
      </c>
      <c r="G49" s="52">
        <f t="shared" si="0"/>
        <v>0</v>
      </c>
      <c r="H49" s="52">
        <f t="shared" si="1"/>
        <v>6000</v>
      </c>
      <c r="I49" s="53">
        <f t="shared" si="2"/>
        <v>0</v>
      </c>
      <c r="J49" s="14"/>
      <c r="K49" s="29"/>
      <c r="L49" s="49"/>
      <c r="M49" s="47" t="s">
        <v>148</v>
      </c>
      <c r="N49" s="10"/>
      <c r="O49" s="21"/>
      <c r="P49" s="12"/>
      <c r="Q49" s="12"/>
      <c r="R49" s="12"/>
      <c r="S49" s="12"/>
      <c r="T49" s="12"/>
      <c r="U49" s="12">
        <v>6000</v>
      </c>
      <c r="V49" s="12"/>
      <c r="W49" s="12"/>
      <c r="X49" s="12"/>
      <c r="Y49" s="12"/>
      <c r="Z49" s="12"/>
      <c r="AA49" s="12"/>
      <c r="AB49" s="46"/>
      <c r="AC49" s="46"/>
      <c r="AD49" s="46"/>
      <c r="AE49" s="46"/>
      <c r="AF49" s="46"/>
      <c r="AG49" s="46"/>
      <c r="AH49" s="46"/>
      <c r="AI49" s="46"/>
      <c r="AJ49" s="46"/>
      <c r="AK49" s="46"/>
      <c r="AL49" s="46"/>
      <c r="AM49" s="46"/>
    </row>
    <row r="50" spans="1:39" ht="99">
      <c r="A50" s="50">
        <v>46</v>
      </c>
      <c r="B50" s="49" t="s">
        <v>186</v>
      </c>
      <c r="C50" s="50" t="s">
        <v>182</v>
      </c>
      <c r="D50" s="3" t="s">
        <v>183</v>
      </c>
      <c r="E50" s="49" t="s">
        <v>184</v>
      </c>
      <c r="F50" s="52">
        <v>2560</v>
      </c>
      <c r="G50" s="52">
        <f t="shared" si="0"/>
        <v>0</v>
      </c>
      <c r="H50" s="52">
        <f t="shared" si="1"/>
        <v>2560</v>
      </c>
      <c r="I50" s="53">
        <f t="shared" si="2"/>
        <v>0</v>
      </c>
      <c r="J50" s="14">
        <v>10812</v>
      </c>
      <c r="K50" s="29"/>
      <c r="L50" s="49"/>
      <c r="M50" s="47" t="s">
        <v>185</v>
      </c>
      <c r="N50" s="10"/>
      <c r="O50" s="21"/>
      <c r="P50" s="12"/>
      <c r="Q50" s="12"/>
      <c r="R50" s="12">
        <v>2560</v>
      </c>
      <c r="S50" s="12"/>
      <c r="T50" s="12"/>
      <c r="U50" s="12"/>
      <c r="V50" s="12"/>
      <c r="W50" s="12"/>
      <c r="X50" s="12"/>
      <c r="Y50" s="12"/>
      <c r="Z50" s="12"/>
      <c r="AA50" s="12"/>
      <c r="AB50" s="46"/>
      <c r="AC50" s="46"/>
      <c r="AD50" s="46"/>
      <c r="AE50" s="46"/>
      <c r="AF50" s="46"/>
      <c r="AG50" s="46"/>
      <c r="AH50" s="46"/>
      <c r="AI50" s="46"/>
      <c r="AJ50" s="46"/>
      <c r="AK50" s="46"/>
      <c r="AL50" s="46"/>
      <c r="AM50" s="46"/>
    </row>
    <row r="51" spans="1:39" ht="99">
      <c r="A51" s="50">
        <v>47</v>
      </c>
      <c r="B51" s="49" t="s">
        <v>278</v>
      </c>
      <c r="C51" s="50" t="s">
        <v>240</v>
      </c>
      <c r="D51" s="3" t="s">
        <v>241</v>
      </c>
      <c r="E51" s="49" t="s">
        <v>243</v>
      </c>
      <c r="F51" s="52">
        <v>29526</v>
      </c>
      <c r="G51" s="52">
        <f t="shared" si="0"/>
        <v>0</v>
      </c>
      <c r="H51" s="52">
        <f t="shared" si="1"/>
        <v>29526</v>
      </c>
      <c r="I51" s="53">
        <f t="shared" si="2"/>
        <v>0</v>
      </c>
      <c r="J51" s="14"/>
      <c r="K51" s="29"/>
      <c r="L51" s="49"/>
      <c r="M51" s="47" t="s">
        <v>185</v>
      </c>
      <c r="N51" s="10"/>
      <c r="O51" s="21"/>
      <c r="P51" s="12"/>
      <c r="Q51" s="12"/>
      <c r="R51" s="12"/>
      <c r="S51" s="12">
        <v>29526</v>
      </c>
      <c r="T51" s="12"/>
      <c r="U51" s="12"/>
      <c r="V51" s="12"/>
      <c r="W51" s="12"/>
      <c r="X51" s="12"/>
      <c r="Y51" s="12"/>
      <c r="Z51" s="12"/>
      <c r="AA51" s="12"/>
      <c r="AB51" s="46"/>
      <c r="AC51" s="46"/>
      <c r="AD51" s="46"/>
      <c r="AE51" s="46"/>
      <c r="AF51" s="46"/>
      <c r="AG51" s="46"/>
      <c r="AH51" s="46"/>
      <c r="AI51" s="46"/>
      <c r="AJ51" s="46"/>
      <c r="AK51" s="46"/>
      <c r="AL51" s="46"/>
      <c r="AM51" s="46"/>
    </row>
    <row r="52" spans="1:39" ht="82.5">
      <c r="A52" s="50">
        <v>48</v>
      </c>
      <c r="B52" s="49" t="s">
        <v>277</v>
      </c>
      <c r="C52" s="50" t="s">
        <v>240</v>
      </c>
      <c r="D52" s="3" t="s">
        <v>244</v>
      </c>
      <c r="E52" s="49" t="s">
        <v>246</v>
      </c>
      <c r="F52" s="52">
        <v>91444</v>
      </c>
      <c r="G52" s="52">
        <f t="shared" si="0"/>
        <v>0</v>
      </c>
      <c r="H52" s="52">
        <f t="shared" si="1"/>
        <v>91444</v>
      </c>
      <c r="I52" s="53">
        <f t="shared" si="2"/>
        <v>0</v>
      </c>
      <c r="J52" s="14" t="s">
        <v>245</v>
      </c>
      <c r="K52" s="29"/>
      <c r="L52" s="49"/>
      <c r="M52" s="47" t="s">
        <v>185</v>
      </c>
      <c r="N52" s="10"/>
      <c r="O52" s="21"/>
      <c r="P52" s="12"/>
      <c r="Q52" s="12"/>
      <c r="R52" s="12"/>
      <c r="S52" s="12">
        <v>91444</v>
      </c>
      <c r="T52" s="12"/>
      <c r="U52" s="12"/>
      <c r="V52" s="12"/>
      <c r="W52" s="12"/>
      <c r="X52" s="12"/>
      <c r="Y52" s="12"/>
      <c r="Z52" s="12"/>
      <c r="AA52" s="12"/>
      <c r="AB52" s="46"/>
      <c r="AC52" s="46"/>
      <c r="AD52" s="46"/>
      <c r="AE52" s="46"/>
      <c r="AF52" s="46"/>
      <c r="AG52" s="46"/>
      <c r="AH52" s="46"/>
      <c r="AI52" s="46"/>
      <c r="AJ52" s="46"/>
      <c r="AK52" s="46"/>
      <c r="AL52" s="46"/>
      <c r="AM52" s="46"/>
    </row>
    <row r="53" spans="1:39" ht="60" customHeight="1">
      <c r="A53" s="50">
        <v>49</v>
      </c>
      <c r="B53" s="71" t="s">
        <v>371</v>
      </c>
      <c r="C53" s="50" t="s">
        <v>368</v>
      </c>
      <c r="D53" s="3" t="s">
        <v>369</v>
      </c>
      <c r="E53" s="49" t="s">
        <v>370</v>
      </c>
      <c r="F53" s="52">
        <v>769000</v>
      </c>
      <c r="G53" s="52">
        <f t="shared" si="0"/>
        <v>0</v>
      </c>
      <c r="H53" s="52">
        <f t="shared" si="1"/>
        <v>769000</v>
      </c>
      <c r="I53" s="53">
        <f t="shared" si="2"/>
        <v>0</v>
      </c>
      <c r="J53" s="14" t="s">
        <v>334</v>
      </c>
      <c r="K53" s="29"/>
      <c r="L53" s="49"/>
      <c r="M53" s="47" t="s">
        <v>185</v>
      </c>
      <c r="N53" s="10"/>
      <c r="O53" s="21"/>
      <c r="P53" s="12"/>
      <c r="Q53" s="12"/>
      <c r="R53" s="12"/>
      <c r="S53" s="12"/>
      <c r="T53" s="12"/>
      <c r="U53" s="12">
        <v>769000</v>
      </c>
      <c r="V53" s="12"/>
      <c r="W53" s="12"/>
      <c r="X53" s="12"/>
      <c r="Y53" s="12"/>
      <c r="Z53" s="12"/>
      <c r="AA53" s="12"/>
      <c r="AB53" s="46"/>
      <c r="AC53" s="46"/>
      <c r="AD53" s="46"/>
      <c r="AE53" s="46"/>
      <c r="AF53" s="46"/>
      <c r="AG53" s="46"/>
      <c r="AH53" s="46"/>
      <c r="AI53" s="46"/>
      <c r="AJ53" s="46"/>
      <c r="AK53" s="46"/>
      <c r="AL53" s="46"/>
      <c r="AM53" s="46"/>
    </row>
    <row r="54" spans="1:39" ht="60" customHeight="1">
      <c r="A54" s="50">
        <v>50</v>
      </c>
      <c r="B54" s="72"/>
      <c r="C54" s="50" t="s">
        <v>368</v>
      </c>
      <c r="D54" s="3" t="s">
        <v>400</v>
      </c>
      <c r="E54" s="49" t="s">
        <v>402</v>
      </c>
      <c r="F54" s="52">
        <v>3378</v>
      </c>
      <c r="G54" s="52">
        <f t="shared" si="0"/>
        <v>0</v>
      </c>
      <c r="H54" s="52">
        <f t="shared" si="1"/>
        <v>0</v>
      </c>
      <c r="I54" s="53">
        <f t="shared" si="2"/>
        <v>3378</v>
      </c>
      <c r="J54" s="14" t="s">
        <v>334</v>
      </c>
      <c r="K54" s="29"/>
      <c r="L54" s="49"/>
      <c r="M54" s="47" t="s">
        <v>185</v>
      </c>
      <c r="N54" s="10"/>
      <c r="O54" s="21"/>
      <c r="P54" s="12"/>
      <c r="Q54" s="12"/>
      <c r="R54" s="12"/>
      <c r="S54" s="12"/>
      <c r="T54" s="12"/>
      <c r="U54" s="12"/>
      <c r="V54" s="12"/>
      <c r="W54" s="12"/>
      <c r="X54" s="12"/>
      <c r="Y54" s="12"/>
      <c r="Z54" s="12"/>
      <c r="AA54" s="12"/>
      <c r="AB54" s="46"/>
      <c r="AC54" s="46"/>
      <c r="AD54" s="46"/>
      <c r="AE54" s="46"/>
      <c r="AF54" s="46"/>
      <c r="AG54" s="46"/>
      <c r="AH54" s="46"/>
      <c r="AI54" s="46"/>
      <c r="AJ54" s="46"/>
      <c r="AK54" s="46"/>
      <c r="AL54" s="46"/>
      <c r="AM54" s="46"/>
    </row>
    <row r="55" spans="1:39" ht="115.5">
      <c r="A55" s="50">
        <v>51</v>
      </c>
      <c r="B55" s="49" t="s">
        <v>312</v>
      </c>
      <c r="C55" s="50" t="s">
        <v>308</v>
      </c>
      <c r="D55" s="3" t="s">
        <v>309</v>
      </c>
      <c r="E55" s="49" t="s">
        <v>310</v>
      </c>
      <c r="F55" s="52">
        <v>11550</v>
      </c>
      <c r="G55" s="52">
        <f t="shared" si="0"/>
        <v>0</v>
      </c>
      <c r="H55" s="52">
        <f t="shared" si="1"/>
        <v>11550</v>
      </c>
      <c r="I55" s="53">
        <f t="shared" si="2"/>
        <v>0</v>
      </c>
      <c r="J55" s="14" t="s">
        <v>311</v>
      </c>
      <c r="K55" s="29"/>
      <c r="L55" s="49"/>
      <c r="M55" s="47" t="s">
        <v>185</v>
      </c>
      <c r="N55" s="10"/>
      <c r="O55" s="21"/>
      <c r="P55" s="12"/>
      <c r="Q55" s="12"/>
      <c r="R55" s="12"/>
      <c r="S55" s="12"/>
      <c r="T55" s="12">
        <v>11550</v>
      </c>
      <c r="U55" s="12"/>
      <c r="V55" s="12"/>
      <c r="W55" s="12"/>
      <c r="X55" s="12"/>
      <c r="Y55" s="12"/>
      <c r="Z55" s="12"/>
      <c r="AA55" s="12"/>
      <c r="AB55" s="46"/>
      <c r="AC55" s="46"/>
      <c r="AD55" s="46"/>
      <c r="AE55" s="46"/>
      <c r="AF55" s="46"/>
      <c r="AG55" s="46"/>
      <c r="AH55" s="46"/>
      <c r="AI55" s="46"/>
      <c r="AJ55" s="46"/>
      <c r="AK55" s="46"/>
      <c r="AL55" s="46"/>
      <c r="AM55" s="46"/>
    </row>
    <row r="56" spans="1:39" ht="82.5">
      <c r="A56" s="50">
        <v>52</v>
      </c>
      <c r="B56" s="49" t="s">
        <v>277</v>
      </c>
      <c r="C56" s="50" t="s">
        <v>247</v>
      </c>
      <c r="D56" s="3" t="s">
        <v>248</v>
      </c>
      <c r="E56" s="49" t="s">
        <v>246</v>
      </c>
      <c r="F56" s="52">
        <v>17318</v>
      </c>
      <c r="G56" s="52">
        <f t="shared" si="0"/>
        <v>0</v>
      </c>
      <c r="H56" s="52">
        <f t="shared" si="1"/>
        <v>17318</v>
      </c>
      <c r="I56" s="53">
        <f t="shared" si="2"/>
        <v>0</v>
      </c>
      <c r="J56" s="55" t="s">
        <v>249</v>
      </c>
      <c r="K56" s="29"/>
      <c r="L56" s="49"/>
      <c r="M56" s="47" t="s">
        <v>185</v>
      </c>
      <c r="N56" s="10"/>
      <c r="O56" s="21"/>
      <c r="P56" s="12"/>
      <c r="Q56" s="12"/>
      <c r="R56" s="12"/>
      <c r="S56" s="12">
        <v>17318</v>
      </c>
      <c r="T56" s="12"/>
      <c r="U56" s="12"/>
      <c r="V56" s="12"/>
      <c r="W56" s="12"/>
      <c r="X56" s="12"/>
      <c r="Y56" s="12"/>
      <c r="Z56" s="12"/>
      <c r="AA56" s="12"/>
      <c r="AB56" s="46"/>
      <c r="AC56" s="46"/>
      <c r="AD56" s="46"/>
      <c r="AE56" s="46"/>
      <c r="AF56" s="46"/>
      <c r="AG56" s="46"/>
      <c r="AH56" s="46"/>
      <c r="AI56" s="46"/>
      <c r="AJ56" s="46"/>
      <c r="AK56" s="46"/>
      <c r="AL56" s="46"/>
      <c r="AM56" s="46"/>
    </row>
    <row r="57" spans="1:39" ht="66">
      <c r="A57" s="50">
        <v>53</v>
      </c>
      <c r="B57" s="49" t="s">
        <v>317</v>
      </c>
      <c r="C57" s="50" t="s">
        <v>313</v>
      </c>
      <c r="D57" s="3" t="s">
        <v>314</v>
      </c>
      <c r="E57" s="49" t="s">
        <v>316</v>
      </c>
      <c r="F57" s="52">
        <v>750</v>
      </c>
      <c r="G57" s="52">
        <f t="shared" si="0"/>
        <v>0</v>
      </c>
      <c r="H57" s="52">
        <f t="shared" si="1"/>
        <v>750</v>
      </c>
      <c r="I57" s="53">
        <f t="shared" si="2"/>
        <v>0</v>
      </c>
      <c r="J57" s="55"/>
      <c r="K57" s="29"/>
      <c r="L57" s="49"/>
      <c r="M57" s="47" t="s">
        <v>315</v>
      </c>
      <c r="N57" s="10"/>
      <c r="O57" s="21"/>
      <c r="P57" s="12"/>
      <c r="Q57" s="12"/>
      <c r="R57" s="12"/>
      <c r="S57" s="12"/>
      <c r="T57" s="12">
        <v>750</v>
      </c>
      <c r="U57" s="12"/>
      <c r="V57" s="12"/>
      <c r="W57" s="12"/>
      <c r="X57" s="12"/>
      <c r="Y57" s="12"/>
      <c r="Z57" s="12"/>
      <c r="AA57" s="12"/>
      <c r="AB57" s="46"/>
      <c r="AC57" s="46"/>
      <c r="AD57" s="46"/>
      <c r="AE57" s="46"/>
      <c r="AF57" s="46"/>
      <c r="AG57" s="46"/>
      <c r="AH57" s="46"/>
      <c r="AI57" s="46"/>
      <c r="AJ57" s="46"/>
      <c r="AK57" s="46"/>
      <c r="AL57" s="46"/>
      <c r="AM57" s="46"/>
    </row>
    <row r="58" spans="1:39" ht="132">
      <c r="A58" s="50">
        <v>54</v>
      </c>
      <c r="B58" s="49" t="s">
        <v>255</v>
      </c>
      <c r="C58" s="50" t="s">
        <v>250</v>
      </c>
      <c r="D58" s="3" t="s">
        <v>251</v>
      </c>
      <c r="E58" s="49" t="s">
        <v>252</v>
      </c>
      <c r="F58" s="52">
        <v>6000</v>
      </c>
      <c r="G58" s="52">
        <f t="shared" si="0"/>
        <v>0</v>
      </c>
      <c r="H58" s="52">
        <f t="shared" si="1"/>
        <v>6000</v>
      </c>
      <c r="I58" s="53">
        <f t="shared" si="2"/>
        <v>0</v>
      </c>
      <c r="J58" s="55" t="s">
        <v>254</v>
      </c>
      <c r="K58" s="29"/>
      <c r="L58" s="49"/>
      <c r="M58" s="47" t="s">
        <v>253</v>
      </c>
      <c r="N58" s="10"/>
      <c r="O58" s="21"/>
      <c r="P58" s="12"/>
      <c r="Q58" s="12"/>
      <c r="R58" s="12"/>
      <c r="S58" s="12"/>
      <c r="T58" s="12">
        <v>6000</v>
      </c>
      <c r="U58" s="12"/>
      <c r="V58" s="12"/>
      <c r="W58" s="12"/>
      <c r="X58" s="12"/>
      <c r="Y58" s="12"/>
      <c r="Z58" s="12"/>
      <c r="AA58" s="12"/>
      <c r="AB58" s="46"/>
      <c r="AC58" s="46"/>
      <c r="AD58" s="46"/>
      <c r="AE58" s="46"/>
      <c r="AF58" s="46"/>
      <c r="AG58" s="46"/>
      <c r="AH58" s="46"/>
      <c r="AI58" s="46"/>
      <c r="AJ58" s="46"/>
      <c r="AK58" s="46"/>
      <c r="AL58" s="46"/>
      <c r="AM58" s="46"/>
    </row>
    <row r="59" spans="1:39" ht="148.5">
      <c r="A59" s="50">
        <v>55</v>
      </c>
      <c r="B59" s="49" t="s">
        <v>414</v>
      </c>
      <c r="C59" s="50" t="s">
        <v>403</v>
      </c>
      <c r="D59" s="3" t="s">
        <v>404</v>
      </c>
      <c r="E59" s="49" t="s">
        <v>406</v>
      </c>
      <c r="F59" s="52">
        <v>100000</v>
      </c>
      <c r="G59" s="52">
        <f t="shared" si="0"/>
        <v>46660</v>
      </c>
      <c r="H59" s="52">
        <f t="shared" si="1"/>
        <v>46660</v>
      </c>
      <c r="I59" s="53">
        <f t="shared" si="2"/>
        <v>53340</v>
      </c>
      <c r="J59" s="55" t="s">
        <v>225</v>
      </c>
      <c r="K59" s="29"/>
      <c r="L59" s="49"/>
      <c r="M59" s="47" t="s">
        <v>405</v>
      </c>
      <c r="N59" s="10"/>
      <c r="O59" s="21"/>
      <c r="P59" s="12"/>
      <c r="Q59" s="12"/>
      <c r="R59" s="12"/>
      <c r="S59" s="12"/>
      <c r="T59" s="12"/>
      <c r="U59" s="12"/>
      <c r="V59" s="12"/>
      <c r="W59" s="12">
        <v>46660</v>
      </c>
      <c r="X59" s="12"/>
      <c r="Y59" s="12"/>
      <c r="Z59" s="12"/>
      <c r="AA59" s="12"/>
      <c r="AB59" s="46"/>
      <c r="AC59" s="46"/>
      <c r="AD59" s="46"/>
      <c r="AE59" s="46"/>
      <c r="AF59" s="46"/>
      <c r="AG59" s="46"/>
      <c r="AH59" s="46"/>
      <c r="AI59" s="46"/>
      <c r="AJ59" s="46"/>
      <c r="AK59" s="46"/>
      <c r="AL59" s="46"/>
      <c r="AM59" s="46"/>
    </row>
    <row r="60" spans="1:39" ht="181.5">
      <c r="A60" s="50">
        <v>56</v>
      </c>
      <c r="B60" s="49" t="s">
        <v>434</v>
      </c>
      <c r="C60" s="50" t="s">
        <v>429</v>
      </c>
      <c r="D60" s="3" t="s">
        <v>430</v>
      </c>
      <c r="E60" s="49" t="s">
        <v>432</v>
      </c>
      <c r="F60" s="52">
        <v>28800</v>
      </c>
      <c r="G60" s="52">
        <f>W60</f>
        <v>0</v>
      </c>
      <c r="H60" s="52">
        <f>SUM(P60:W60)</f>
        <v>0</v>
      </c>
      <c r="I60" s="53">
        <f>F60-H60</f>
        <v>28800</v>
      </c>
      <c r="J60" s="55"/>
      <c r="K60" s="29"/>
      <c r="L60" s="49"/>
      <c r="M60" s="47" t="s">
        <v>431</v>
      </c>
      <c r="N60" s="10"/>
      <c r="O60" s="21"/>
      <c r="P60" s="12"/>
      <c r="Q60" s="12"/>
      <c r="R60" s="12"/>
      <c r="S60" s="12"/>
      <c r="T60" s="12"/>
      <c r="U60" s="12"/>
      <c r="V60" s="12"/>
      <c r="W60" s="12"/>
      <c r="X60" s="12"/>
      <c r="Y60" s="12"/>
      <c r="Z60" s="12"/>
      <c r="AA60" s="12"/>
      <c r="AB60" s="46"/>
      <c r="AC60" s="46"/>
      <c r="AD60" s="46"/>
      <c r="AE60" s="46"/>
      <c r="AF60" s="46"/>
      <c r="AG60" s="46"/>
      <c r="AH60" s="46"/>
      <c r="AI60" s="46"/>
      <c r="AJ60" s="46"/>
      <c r="AK60" s="46"/>
      <c r="AL60" s="46"/>
      <c r="AM60" s="46"/>
    </row>
    <row r="61" spans="1:27" ht="115.5">
      <c r="A61" s="50">
        <v>57</v>
      </c>
      <c r="B61" s="1" t="s">
        <v>209</v>
      </c>
      <c r="C61" s="26" t="s">
        <v>152</v>
      </c>
      <c r="D61" s="1" t="s">
        <v>42</v>
      </c>
      <c r="E61" s="1" t="s">
        <v>41</v>
      </c>
      <c r="F61" s="52">
        <v>43387</v>
      </c>
      <c r="G61" s="52">
        <f t="shared" si="0"/>
        <v>0</v>
      </c>
      <c r="H61" s="52">
        <f t="shared" si="1"/>
        <v>43387</v>
      </c>
      <c r="I61" s="53">
        <f t="shared" si="2"/>
        <v>0</v>
      </c>
      <c r="J61" s="33" t="s">
        <v>153</v>
      </c>
      <c r="K61" s="29">
        <v>44021</v>
      </c>
      <c r="L61" s="49" t="s">
        <v>154</v>
      </c>
      <c r="M61" s="47" t="s">
        <v>155</v>
      </c>
      <c r="N61" s="29"/>
      <c r="O61" s="21"/>
      <c r="P61" s="12">
        <v>2446</v>
      </c>
      <c r="Q61" s="12"/>
      <c r="R61" s="12"/>
      <c r="S61" s="12">
        <v>11276</v>
      </c>
      <c r="T61" s="12">
        <v>25587</v>
      </c>
      <c r="U61" s="12">
        <v>4078</v>
      </c>
      <c r="V61" s="12"/>
      <c r="W61" s="12"/>
      <c r="X61" s="12"/>
      <c r="Y61" s="12"/>
      <c r="Z61" s="12"/>
      <c r="AA61" s="12"/>
    </row>
    <row r="62" spans="1:27" s="41" customFormat="1" ht="49.5">
      <c r="A62" s="50">
        <v>58</v>
      </c>
      <c r="B62" s="51"/>
      <c r="C62" s="24" t="s">
        <v>156</v>
      </c>
      <c r="D62" s="25" t="s">
        <v>157</v>
      </c>
      <c r="E62" s="23" t="s">
        <v>158</v>
      </c>
      <c r="F62" s="54">
        <v>330386</v>
      </c>
      <c r="G62" s="52">
        <f t="shared" si="0"/>
        <v>0</v>
      </c>
      <c r="H62" s="52">
        <f t="shared" si="1"/>
        <v>330386</v>
      </c>
      <c r="I62" s="53">
        <f t="shared" si="2"/>
        <v>0</v>
      </c>
      <c r="J62" s="33"/>
      <c r="K62" s="30"/>
      <c r="L62" s="49" t="s">
        <v>159</v>
      </c>
      <c r="M62" s="40" t="s">
        <v>160</v>
      </c>
      <c r="N62" s="26"/>
      <c r="O62" s="27"/>
      <c r="P62" s="28">
        <v>128870</v>
      </c>
      <c r="Q62" s="28">
        <v>62059</v>
      </c>
      <c r="R62" s="28">
        <v>62094</v>
      </c>
      <c r="S62" s="28">
        <v>42900</v>
      </c>
      <c r="T62" s="28">
        <v>34463</v>
      </c>
      <c r="U62" s="28"/>
      <c r="V62" s="28"/>
      <c r="W62" s="28"/>
      <c r="X62" s="28"/>
      <c r="Y62" s="28"/>
      <c r="Z62" s="28"/>
      <c r="AA62" s="28"/>
    </row>
    <row r="63" spans="1:27" s="41" customFormat="1" ht="66">
      <c r="A63" s="50">
        <v>59</v>
      </c>
      <c r="B63" s="51" t="s">
        <v>207</v>
      </c>
      <c r="C63" s="24" t="s">
        <v>204</v>
      </c>
      <c r="D63" s="25" t="s">
        <v>205</v>
      </c>
      <c r="E63" s="23" t="s">
        <v>206</v>
      </c>
      <c r="F63" s="54">
        <v>800000</v>
      </c>
      <c r="G63" s="52">
        <f t="shared" si="0"/>
        <v>0</v>
      </c>
      <c r="H63" s="52">
        <f t="shared" si="1"/>
        <v>800000</v>
      </c>
      <c r="I63" s="53">
        <f t="shared" si="2"/>
        <v>0</v>
      </c>
      <c r="J63" s="33"/>
      <c r="K63" s="30">
        <v>43927</v>
      </c>
      <c r="L63" s="49"/>
      <c r="M63" s="40" t="s">
        <v>115</v>
      </c>
      <c r="N63" s="26"/>
      <c r="O63" s="27"/>
      <c r="P63" s="28"/>
      <c r="Q63" s="28"/>
      <c r="R63" s="28"/>
      <c r="S63" s="28">
        <v>800000</v>
      </c>
      <c r="T63" s="28"/>
      <c r="U63" s="28"/>
      <c r="V63" s="28"/>
      <c r="W63" s="28"/>
      <c r="X63" s="28"/>
      <c r="Y63" s="28"/>
      <c r="Z63" s="28"/>
      <c r="AA63" s="28"/>
    </row>
    <row r="64" spans="1:27" s="41" customFormat="1" ht="99">
      <c r="A64" s="50">
        <v>60</v>
      </c>
      <c r="B64" s="51" t="s">
        <v>321</v>
      </c>
      <c r="C64" s="24" t="s">
        <v>319</v>
      </c>
      <c r="D64" s="25" t="s">
        <v>320</v>
      </c>
      <c r="E64" s="23" t="s">
        <v>322</v>
      </c>
      <c r="F64" s="54">
        <v>35400</v>
      </c>
      <c r="G64" s="52">
        <f t="shared" si="0"/>
        <v>0</v>
      </c>
      <c r="H64" s="52">
        <f t="shared" si="1"/>
        <v>35400</v>
      </c>
      <c r="I64" s="53">
        <f t="shared" si="2"/>
        <v>0</v>
      </c>
      <c r="J64" s="33" t="s">
        <v>298</v>
      </c>
      <c r="K64" s="30"/>
      <c r="L64" s="49"/>
      <c r="M64" s="40" t="s">
        <v>264</v>
      </c>
      <c r="N64" s="26"/>
      <c r="O64" s="27"/>
      <c r="P64" s="28"/>
      <c r="Q64" s="28"/>
      <c r="R64" s="28"/>
      <c r="S64" s="28"/>
      <c r="T64" s="28"/>
      <c r="U64" s="28">
        <v>35400</v>
      </c>
      <c r="V64" s="28"/>
      <c r="W64" s="28"/>
      <c r="X64" s="28"/>
      <c r="Y64" s="28"/>
      <c r="Z64" s="28"/>
      <c r="AA64" s="28"/>
    </row>
    <row r="65" spans="1:27" s="41" customFormat="1" ht="181.5">
      <c r="A65" s="50">
        <v>61</v>
      </c>
      <c r="B65" s="51" t="s">
        <v>267</v>
      </c>
      <c r="C65" s="24" t="s">
        <v>256</v>
      </c>
      <c r="D65" s="25" t="s">
        <v>257</v>
      </c>
      <c r="E65" s="23" t="s">
        <v>258</v>
      </c>
      <c r="F65" s="54">
        <v>945274</v>
      </c>
      <c r="G65" s="52">
        <f t="shared" si="0"/>
        <v>12422</v>
      </c>
      <c r="H65" s="52">
        <f t="shared" si="1"/>
        <v>907024</v>
      </c>
      <c r="I65" s="53">
        <f t="shared" si="2"/>
        <v>38250</v>
      </c>
      <c r="J65" s="33"/>
      <c r="K65" s="30">
        <v>44063</v>
      </c>
      <c r="L65" s="49"/>
      <c r="M65" s="40" t="s">
        <v>155</v>
      </c>
      <c r="N65" s="26"/>
      <c r="O65" s="27"/>
      <c r="P65" s="28"/>
      <c r="Q65" s="28"/>
      <c r="R65" s="28"/>
      <c r="S65" s="28">
        <v>645446</v>
      </c>
      <c r="T65" s="28">
        <v>117949</v>
      </c>
      <c r="U65" s="28">
        <v>117949</v>
      </c>
      <c r="V65" s="28">
        <v>13258</v>
      </c>
      <c r="W65" s="28">
        <v>12422</v>
      </c>
      <c r="X65" s="28"/>
      <c r="Y65" s="28"/>
      <c r="Z65" s="28"/>
      <c r="AA65" s="28"/>
    </row>
    <row r="66" spans="1:27" s="41" customFormat="1" ht="99">
      <c r="A66" s="50">
        <v>62</v>
      </c>
      <c r="B66" s="51" t="s">
        <v>329</v>
      </c>
      <c r="C66" s="24" t="s">
        <v>324</v>
      </c>
      <c r="D66" s="25" t="s">
        <v>325</v>
      </c>
      <c r="E66" s="23" t="s">
        <v>326</v>
      </c>
      <c r="F66" s="54">
        <v>37080</v>
      </c>
      <c r="G66" s="52">
        <f t="shared" si="0"/>
        <v>0</v>
      </c>
      <c r="H66" s="52">
        <f t="shared" si="1"/>
        <v>0</v>
      </c>
      <c r="I66" s="53">
        <f t="shared" si="2"/>
        <v>37080</v>
      </c>
      <c r="J66" s="33" t="s">
        <v>328</v>
      </c>
      <c r="K66" s="30"/>
      <c r="L66" s="49"/>
      <c r="M66" s="40" t="s">
        <v>327</v>
      </c>
      <c r="N66" s="26"/>
      <c r="O66" s="27"/>
      <c r="P66" s="28"/>
      <c r="Q66" s="28"/>
      <c r="R66" s="28"/>
      <c r="S66" s="28"/>
      <c r="T66" s="28"/>
      <c r="U66" s="28"/>
      <c r="V66" s="28"/>
      <c r="W66" s="28"/>
      <c r="X66" s="28"/>
      <c r="Y66" s="28"/>
      <c r="Z66" s="28"/>
      <c r="AA66" s="28"/>
    </row>
    <row r="67" spans="1:27" s="41" customFormat="1" ht="66">
      <c r="A67" s="50">
        <v>63</v>
      </c>
      <c r="B67" s="51" t="s">
        <v>409</v>
      </c>
      <c r="C67" s="24" t="s">
        <v>388</v>
      </c>
      <c r="D67" s="25" t="s">
        <v>330</v>
      </c>
      <c r="E67" s="23" t="s">
        <v>408</v>
      </c>
      <c r="F67" s="54">
        <v>17610</v>
      </c>
      <c r="G67" s="52">
        <f t="shared" si="0"/>
        <v>0</v>
      </c>
      <c r="H67" s="52">
        <f t="shared" si="1"/>
        <v>17610</v>
      </c>
      <c r="I67" s="53">
        <f t="shared" si="2"/>
        <v>0</v>
      </c>
      <c r="J67" s="33" t="s">
        <v>334</v>
      </c>
      <c r="K67" s="30">
        <v>44027</v>
      </c>
      <c r="L67" s="49"/>
      <c r="M67" s="40" t="s">
        <v>264</v>
      </c>
      <c r="N67" s="26"/>
      <c r="O67" s="27"/>
      <c r="P67" s="28"/>
      <c r="Q67" s="28"/>
      <c r="R67" s="28"/>
      <c r="S67" s="28"/>
      <c r="T67" s="28"/>
      <c r="U67" s="28"/>
      <c r="V67" s="28">
        <v>17610</v>
      </c>
      <c r="W67" s="28"/>
      <c r="X67" s="28"/>
      <c r="Y67" s="28"/>
      <c r="Z67" s="28"/>
      <c r="AA67" s="28"/>
    </row>
    <row r="68" spans="1:27" s="41" customFormat="1" ht="66">
      <c r="A68" s="50">
        <v>64</v>
      </c>
      <c r="B68" s="51" t="s">
        <v>266</v>
      </c>
      <c r="C68" s="24" t="s">
        <v>261</v>
      </c>
      <c r="D68" s="25" t="s">
        <v>262</v>
      </c>
      <c r="E68" s="23" t="s">
        <v>263</v>
      </c>
      <c r="F68" s="54">
        <v>22828</v>
      </c>
      <c r="G68" s="52">
        <f t="shared" si="0"/>
        <v>0</v>
      </c>
      <c r="H68" s="52">
        <f t="shared" si="1"/>
        <v>22828</v>
      </c>
      <c r="I68" s="53">
        <f t="shared" si="2"/>
        <v>0</v>
      </c>
      <c r="J68" s="33" t="s">
        <v>265</v>
      </c>
      <c r="K68" s="30">
        <v>44019</v>
      </c>
      <c r="L68" s="49"/>
      <c r="M68" s="40" t="s">
        <v>264</v>
      </c>
      <c r="N68" s="26"/>
      <c r="O68" s="27"/>
      <c r="P68" s="28"/>
      <c r="Q68" s="28"/>
      <c r="R68" s="28"/>
      <c r="S68" s="28"/>
      <c r="T68" s="28"/>
      <c r="U68" s="28"/>
      <c r="V68" s="28">
        <v>22828</v>
      </c>
      <c r="W68" s="28"/>
      <c r="X68" s="28"/>
      <c r="Y68" s="28"/>
      <c r="Z68" s="28"/>
      <c r="AA68" s="28"/>
    </row>
    <row r="69" spans="1:27" s="41" customFormat="1" ht="82.5">
      <c r="A69" s="50">
        <v>65</v>
      </c>
      <c r="B69" s="51" t="s">
        <v>377</v>
      </c>
      <c r="C69" s="24" t="s">
        <v>372</v>
      </c>
      <c r="D69" s="25" t="s">
        <v>373</v>
      </c>
      <c r="E69" s="23" t="s">
        <v>374</v>
      </c>
      <c r="F69" s="54">
        <v>3000</v>
      </c>
      <c r="G69" s="52">
        <f t="shared" si="0"/>
        <v>0</v>
      </c>
      <c r="H69" s="52">
        <f t="shared" si="1"/>
        <v>3000</v>
      </c>
      <c r="I69" s="53">
        <f t="shared" si="2"/>
        <v>0</v>
      </c>
      <c r="J69" s="33" t="s">
        <v>376</v>
      </c>
      <c r="K69" s="30">
        <v>44018</v>
      </c>
      <c r="L69" s="49"/>
      <c r="M69" s="40" t="s">
        <v>264</v>
      </c>
      <c r="N69" s="26"/>
      <c r="O69" s="27"/>
      <c r="P69" s="28"/>
      <c r="Q69" s="28"/>
      <c r="R69" s="28"/>
      <c r="S69" s="28"/>
      <c r="T69" s="28"/>
      <c r="U69" s="28">
        <v>3000</v>
      </c>
      <c r="V69" s="28"/>
      <c r="W69" s="28"/>
      <c r="X69" s="28"/>
      <c r="Y69" s="28"/>
      <c r="Z69" s="28"/>
      <c r="AA69" s="28"/>
    </row>
    <row r="70" spans="1:27" s="41" customFormat="1" ht="66">
      <c r="A70" s="50">
        <v>66</v>
      </c>
      <c r="B70" s="51" t="s">
        <v>192</v>
      </c>
      <c r="C70" s="24" t="s">
        <v>187</v>
      </c>
      <c r="D70" s="25" t="s">
        <v>188</v>
      </c>
      <c r="E70" s="23" t="s">
        <v>189</v>
      </c>
      <c r="F70" s="54">
        <v>32720</v>
      </c>
      <c r="G70" s="52">
        <f t="shared" si="0"/>
        <v>0</v>
      </c>
      <c r="H70" s="52">
        <f t="shared" si="1"/>
        <v>32720</v>
      </c>
      <c r="I70" s="53">
        <f t="shared" si="2"/>
        <v>0</v>
      </c>
      <c r="J70" s="33" t="s">
        <v>191</v>
      </c>
      <c r="K70" s="30">
        <v>43999</v>
      </c>
      <c r="L70" s="49"/>
      <c r="M70" s="40" t="s">
        <v>190</v>
      </c>
      <c r="N70" s="26"/>
      <c r="O70" s="27"/>
      <c r="P70" s="28"/>
      <c r="Q70" s="28">
        <v>3500</v>
      </c>
      <c r="R70" s="28">
        <v>1500</v>
      </c>
      <c r="S70" s="28"/>
      <c r="T70" s="28"/>
      <c r="U70" s="28">
        <v>27720</v>
      </c>
      <c r="V70" s="28"/>
      <c r="W70" s="28"/>
      <c r="X70" s="28"/>
      <c r="Y70" s="28"/>
      <c r="Z70" s="28"/>
      <c r="AA70" s="28"/>
    </row>
    <row r="71" spans="1:27" s="41" customFormat="1" ht="148.5">
      <c r="A71" s="50">
        <v>67</v>
      </c>
      <c r="B71" s="51" t="s">
        <v>345</v>
      </c>
      <c r="C71" s="24" t="s">
        <v>335</v>
      </c>
      <c r="D71" s="25" t="s">
        <v>336</v>
      </c>
      <c r="E71" s="23" t="s">
        <v>337</v>
      </c>
      <c r="F71" s="54">
        <v>47042</v>
      </c>
      <c r="G71" s="52">
        <f t="shared" si="0"/>
        <v>0</v>
      </c>
      <c r="H71" s="52">
        <f t="shared" si="1"/>
        <v>47042</v>
      </c>
      <c r="I71" s="53">
        <f t="shared" si="2"/>
        <v>0</v>
      </c>
      <c r="J71" s="33" t="s">
        <v>334</v>
      </c>
      <c r="K71" s="30">
        <v>44001</v>
      </c>
      <c r="L71" s="49"/>
      <c r="M71" s="40" t="s">
        <v>190</v>
      </c>
      <c r="N71" s="26"/>
      <c r="O71" s="27"/>
      <c r="P71" s="28"/>
      <c r="Q71" s="28"/>
      <c r="R71" s="28"/>
      <c r="S71" s="28"/>
      <c r="T71" s="28">
        <v>7127</v>
      </c>
      <c r="U71" s="28">
        <v>39915</v>
      </c>
      <c r="V71" s="28"/>
      <c r="W71" s="28"/>
      <c r="X71" s="28"/>
      <c r="Y71" s="28"/>
      <c r="Z71" s="28"/>
      <c r="AA71" s="28"/>
    </row>
    <row r="72" spans="1:27" s="41" customFormat="1" ht="132">
      <c r="A72" s="50">
        <v>68</v>
      </c>
      <c r="B72" s="51" t="s">
        <v>344</v>
      </c>
      <c r="C72" s="24" t="s">
        <v>339</v>
      </c>
      <c r="D72" s="25" t="s">
        <v>340</v>
      </c>
      <c r="E72" s="23" t="s">
        <v>341</v>
      </c>
      <c r="F72" s="54">
        <v>674960</v>
      </c>
      <c r="G72" s="52">
        <f t="shared" si="0"/>
        <v>437049</v>
      </c>
      <c r="H72" s="52">
        <f t="shared" si="1"/>
        <v>671481</v>
      </c>
      <c r="I72" s="53">
        <f t="shared" si="2"/>
        <v>3479</v>
      </c>
      <c r="J72" s="33" t="s">
        <v>45</v>
      </c>
      <c r="K72" s="30">
        <v>44067</v>
      </c>
      <c r="L72" s="49"/>
      <c r="M72" s="40" t="s">
        <v>160</v>
      </c>
      <c r="N72" s="26"/>
      <c r="O72" s="27"/>
      <c r="P72" s="28"/>
      <c r="Q72" s="28"/>
      <c r="R72" s="28"/>
      <c r="S72" s="28"/>
      <c r="T72" s="28">
        <v>67437</v>
      </c>
      <c r="U72" s="28">
        <v>98676</v>
      </c>
      <c r="V72" s="28">
        <v>68319</v>
      </c>
      <c r="W72" s="28">
        <v>437049</v>
      </c>
      <c r="X72" s="28"/>
      <c r="Y72" s="28"/>
      <c r="Z72" s="28"/>
      <c r="AA72" s="28"/>
    </row>
    <row r="73" spans="1:27" s="41" customFormat="1" ht="82.5">
      <c r="A73" s="50">
        <v>69</v>
      </c>
      <c r="B73" s="51" t="s">
        <v>383</v>
      </c>
      <c r="C73" s="24" t="s">
        <v>378</v>
      </c>
      <c r="D73" s="25" t="s">
        <v>379</v>
      </c>
      <c r="E73" s="23" t="s">
        <v>380</v>
      </c>
      <c r="F73" s="54">
        <v>20000</v>
      </c>
      <c r="G73" s="52">
        <f t="shared" si="0"/>
        <v>0</v>
      </c>
      <c r="H73" s="52">
        <f t="shared" si="1"/>
        <v>0</v>
      </c>
      <c r="I73" s="53">
        <f t="shared" si="2"/>
        <v>20000</v>
      </c>
      <c r="J73" s="33" t="s">
        <v>382</v>
      </c>
      <c r="K73" s="30"/>
      <c r="L73" s="49"/>
      <c r="M73" s="40" t="s">
        <v>327</v>
      </c>
      <c r="N73" s="26"/>
      <c r="O73" s="27"/>
      <c r="P73" s="28"/>
      <c r="Q73" s="28"/>
      <c r="R73" s="28"/>
      <c r="S73" s="28"/>
      <c r="T73" s="28"/>
      <c r="U73" s="28"/>
      <c r="V73" s="28"/>
      <c r="W73" s="28"/>
      <c r="X73" s="28"/>
      <c r="Y73" s="28"/>
      <c r="Z73" s="28"/>
      <c r="AA73" s="28"/>
    </row>
    <row r="74" spans="1:27" s="38" customFormat="1" ht="24.75" customHeight="1">
      <c r="A74" s="15"/>
      <c r="B74" s="16" t="s">
        <v>1</v>
      </c>
      <c r="C74" s="17"/>
      <c r="D74" s="18"/>
      <c r="E74" s="18"/>
      <c r="F74" s="19">
        <f>SUM(F5:F73)</f>
        <v>13107340</v>
      </c>
      <c r="G74" s="19">
        <f>SUM(G5:G73)</f>
        <v>1058142</v>
      </c>
      <c r="H74" s="19">
        <f>SUM(H5:H73)</f>
        <v>12028504</v>
      </c>
      <c r="I74" s="19">
        <f>SUM(I5:I73)</f>
        <v>1078836</v>
      </c>
      <c r="J74" s="20"/>
      <c r="K74" s="31"/>
      <c r="L74" s="42"/>
      <c r="M74" s="48"/>
      <c r="N74" s="34"/>
      <c r="O74" s="22"/>
      <c r="P74" s="13"/>
      <c r="Q74" s="13"/>
      <c r="R74" s="13"/>
      <c r="S74" s="13"/>
      <c r="T74" s="13"/>
      <c r="U74" s="13"/>
      <c r="V74" s="13"/>
      <c r="W74" s="13"/>
      <c r="X74" s="13"/>
      <c r="Y74" s="13"/>
      <c r="Z74" s="13"/>
      <c r="AA74" s="13"/>
    </row>
    <row r="75" spans="1:10" ht="6" customHeight="1">
      <c r="A75" s="4"/>
      <c r="B75" s="5"/>
      <c r="C75" s="6"/>
      <c r="D75" s="43"/>
      <c r="E75" s="5"/>
      <c r="F75" s="5"/>
      <c r="G75" s="5"/>
      <c r="H75" s="5"/>
      <c r="I75" s="5"/>
      <c r="J75" s="6"/>
    </row>
    <row r="76" spans="1:7" ht="16.5" hidden="1">
      <c r="A76" s="75" t="s">
        <v>161</v>
      </c>
      <c r="B76" s="75"/>
      <c r="C76" s="75"/>
      <c r="D76" s="75"/>
      <c r="E76" s="75"/>
      <c r="F76" s="75"/>
      <c r="G76" s="75"/>
    </row>
    <row r="77" spans="1:7" ht="16.5" hidden="1">
      <c r="A77" s="64" t="s">
        <v>162</v>
      </c>
      <c r="B77" s="64"/>
      <c r="C77" s="64"/>
      <c r="D77" s="64"/>
      <c r="E77" s="64"/>
      <c r="F77" s="64"/>
      <c r="G77" s="64"/>
    </row>
    <row r="78" spans="1:7" ht="16.5" hidden="1">
      <c r="A78" s="65" t="s">
        <v>163</v>
      </c>
      <c r="B78" s="65"/>
      <c r="C78" s="65"/>
      <c r="D78" s="65"/>
      <c r="E78" s="65"/>
      <c r="F78" s="65"/>
      <c r="G78" s="65"/>
    </row>
    <row r="79" spans="1:27" s="7" customFormat="1" ht="16.5" hidden="1">
      <c r="A79" s="65" t="s">
        <v>164</v>
      </c>
      <c r="B79" s="65"/>
      <c r="C79" s="65"/>
      <c r="D79" s="65"/>
      <c r="E79" s="65"/>
      <c r="F79" s="65"/>
      <c r="G79" s="65"/>
      <c r="J79" s="9"/>
      <c r="K79" s="32"/>
      <c r="L79" s="39"/>
      <c r="M79" s="44"/>
      <c r="N79" s="44"/>
      <c r="O79" s="45"/>
      <c r="P79" s="46"/>
      <c r="Q79" s="46"/>
      <c r="R79" s="46"/>
      <c r="S79" s="46"/>
      <c r="T79" s="46"/>
      <c r="U79" s="46"/>
      <c r="V79" s="46"/>
      <c r="W79" s="46"/>
      <c r="X79" s="46"/>
      <c r="Y79" s="46"/>
      <c r="Z79" s="46"/>
      <c r="AA79" s="46"/>
    </row>
    <row r="80" spans="1:27" s="7" customFormat="1" ht="19.5">
      <c r="A80" s="66" t="s">
        <v>165</v>
      </c>
      <c r="B80" s="66"/>
      <c r="C80" s="66"/>
      <c r="D80" s="8"/>
      <c r="E80" s="67" t="s">
        <v>166</v>
      </c>
      <c r="F80" s="67"/>
      <c r="G80" s="67"/>
      <c r="J80" s="9"/>
      <c r="K80" s="32"/>
      <c r="L80" s="39"/>
      <c r="M80" s="44"/>
      <c r="N80" s="44"/>
      <c r="O80" s="45"/>
      <c r="P80" s="46"/>
      <c r="Q80" s="46"/>
      <c r="R80" s="46"/>
      <c r="S80" s="46"/>
      <c r="T80" s="46"/>
      <c r="U80" s="46"/>
      <c r="V80" s="46"/>
      <c r="W80" s="46"/>
      <c r="X80" s="46"/>
      <c r="Y80" s="46"/>
      <c r="Z80" s="46"/>
      <c r="AA80" s="46"/>
    </row>
  </sheetData>
  <sheetProtection/>
  <autoFilter ref="A4:AA74"/>
  <mergeCells count="25">
    <mergeCell ref="P3:AA3"/>
    <mergeCell ref="B33:B34"/>
    <mergeCell ref="B53:B54"/>
    <mergeCell ref="A76:G76"/>
    <mergeCell ref="A77:G77"/>
    <mergeCell ref="N3:N4"/>
    <mergeCell ref="G3:H3"/>
    <mergeCell ref="I3:I4"/>
    <mergeCell ref="K3:K4"/>
    <mergeCell ref="L3:L4"/>
    <mergeCell ref="A79:G79"/>
    <mergeCell ref="F3:F4"/>
    <mergeCell ref="A80:C80"/>
    <mergeCell ref="E80:G80"/>
    <mergeCell ref="A78:G78"/>
    <mergeCell ref="M3:M4"/>
    <mergeCell ref="O3:O4"/>
    <mergeCell ref="J3:J4"/>
    <mergeCell ref="D3:D4"/>
    <mergeCell ref="A1:L1"/>
    <mergeCell ref="A2:L2"/>
    <mergeCell ref="A3:A4"/>
    <mergeCell ref="B3:B4"/>
    <mergeCell ref="C3:C4"/>
    <mergeCell ref="E3:E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M75"/>
  <sheetViews>
    <sheetView zoomScalePageLayoutView="0" workbookViewId="0" topLeftCell="A1">
      <pane xSplit="3" ySplit="4" topLeftCell="D63" activePane="bottomRight" state="frozen"/>
      <selection pane="topLeft" activeCell="A1" sqref="A1"/>
      <selection pane="topRight" activeCell="D1" sqref="D1"/>
      <selection pane="bottomLeft" activeCell="A5" sqref="A5"/>
      <selection pane="bottomRight" activeCell="B64" sqref="B64"/>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customWidth="1"/>
    <col min="12" max="12" width="16.625" style="39" customWidth="1"/>
    <col min="13" max="13" width="9.00390625" style="44" customWidth="1"/>
    <col min="14" max="14" width="12.625" style="44" hidden="1" customWidth="1"/>
    <col min="15" max="15" width="9.00390625" style="45" customWidth="1"/>
    <col min="16" max="16" width="12.25390625" style="46" hidden="1" customWidth="1"/>
    <col min="17" max="17" width="10.50390625" style="46" hidden="1" customWidth="1"/>
    <col min="18" max="19" width="9.00390625" style="46" hidden="1" customWidth="1"/>
    <col min="20" max="21" width="10.50390625" style="46" hidden="1" customWidth="1"/>
    <col min="22" max="24" width="9.00390625" style="46" customWidth="1"/>
    <col min="25" max="25" width="10.50390625" style="46"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410</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V5</f>
        <v>3302</v>
      </c>
      <c r="H5" s="52">
        <f>SUM(P5:V5)</f>
        <v>10258</v>
      </c>
      <c r="I5" s="53">
        <f>F5-H5</f>
        <v>10262</v>
      </c>
      <c r="J5" s="14" t="s">
        <v>34</v>
      </c>
      <c r="K5" s="29"/>
      <c r="L5" s="49" t="s">
        <v>64</v>
      </c>
      <c r="M5" s="47" t="s">
        <v>65</v>
      </c>
      <c r="N5" s="33"/>
      <c r="O5" s="21"/>
      <c r="P5" s="12"/>
      <c r="Q5" s="12">
        <v>720</v>
      </c>
      <c r="R5" s="12"/>
      <c r="S5" s="12">
        <v>2201</v>
      </c>
      <c r="T5" s="12">
        <v>2201</v>
      </c>
      <c r="U5" s="12">
        <v>1834</v>
      </c>
      <c r="V5" s="12">
        <v>3302</v>
      </c>
      <c r="W5" s="12"/>
      <c r="X5" s="12"/>
      <c r="Y5" s="12"/>
      <c r="Z5" s="12"/>
      <c r="AA5" s="12"/>
    </row>
    <row r="6" spans="1:27" ht="99">
      <c r="A6" s="50">
        <v>2</v>
      </c>
      <c r="B6" s="49" t="s">
        <v>66</v>
      </c>
      <c r="C6" s="50" t="s">
        <v>38</v>
      </c>
      <c r="D6" s="3" t="s">
        <v>67</v>
      </c>
      <c r="E6" s="49" t="s">
        <v>39</v>
      </c>
      <c r="F6" s="52">
        <v>50000</v>
      </c>
      <c r="G6" s="52">
        <f aca="true" t="shared" si="0" ref="G6:G68">V6</f>
        <v>0</v>
      </c>
      <c r="H6" s="52">
        <f aca="true" t="shared" si="1" ref="H6:H68">SUM(P6:V6)</f>
        <v>50000</v>
      </c>
      <c r="I6" s="53">
        <f aca="true" t="shared" si="2" ref="I6:I68">F6-H6</f>
        <v>0</v>
      </c>
      <c r="J6" s="33" t="s">
        <v>40</v>
      </c>
      <c r="K6" s="29"/>
      <c r="L6" s="49" t="s">
        <v>68</v>
      </c>
      <c r="M6" s="47" t="s">
        <v>69</v>
      </c>
      <c r="N6" s="33"/>
      <c r="O6" s="21"/>
      <c r="P6" s="12"/>
      <c r="Q6" s="12"/>
      <c r="R6" s="12">
        <v>50000</v>
      </c>
      <c r="S6" s="12"/>
      <c r="T6" s="12"/>
      <c r="U6" s="12"/>
      <c r="V6" s="12"/>
      <c r="W6" s="12"/>
      <c r="X6" s="12"/>
      <c r="Y6" s="12"/>
      <c r="Z6" s="12"/>
      <c r="AA6" s="12"/>
    </row>
    <row r="7" spans="1:27" ht="66">
      <c r="A7" s="50">
        <v>3</v>
      </c>
      <c r="B7" s="49" t="s">
        <v>70</v>
      </c>
      <c r="C7" s="50" t="s">
        <v>71</v>
      </c>
      <c r="D7" s="3" t="s">
        <v>72</v>
      </c>
      <c r="E7" s="49" t="s">
        <v>73</v>
      </c>
      <c r="F7" s="52">
        <v>12299</v>
      </c>
      <c r="G7" s="52">
        <f t="shared" si="0"/>
        <v>0</v>
      </c>
      <c r="H7" s="52">
        <f t="shared" si="1"/>
        <v>12299</v>
      </c>
      <c r="I7" s="53">
        <f t="shared" si="2"/>
        <v>0</v>
      </c>
      <c r="J7" s="33" t="s">
        <v>288</v>
      </c>
      <c r="K7" s="29"/>
      <c r="L7" s="49" t="s">
        <v>75</v>
      </c>
      <c r="M7" s="47" t="s">
        <v>69</v>
      </c>
      <c r="N7" s="33"/>
      <c r="O7" s="21"/>
      <c r="P7" s="12">
        <v>5600</v>
      </c>
      <c r="Q7" s="12">
        <v>1320</v>
      </c>
      <c r="R7" s="12"/>
      <c r="S7" s="12"/>
      <c r="T7" s="12">
        <v>5379</v>
      </c>
      <c r="U7" s="12"/>
      <c r="V7" s="12"/>
      <c r="W7" s="12"/>
      <c r="X7" s="12"/>
      <c r="Y7" s="12"/>
      <c r="Z7" s="12"/>
      <c r="AA7" s="12"/>
    </row>
    <row r="8" spans="1:27" ht="99">
      <c r="A8" s="50">
        <v>4</v>
      </c>
      <c r="B8" s="49" t="s">
        <v>289</v>
      </c>
      <c r="C8" s="50" t="s">
        <v>71</v>
      </c>
      <c r="D8" s="3" t="s">
        <v>286</v>
      </c>
      <c r="E8" s="49" t="s">
        <v>287</v>
      </c>
      <c r="F8" s="52">
        <v>177437</v>
      </c>
      <c r="G8" s="52">
        <f t="shared" si="0"/>
        <v>6055</v>
      </c>
      <c r="H8" s="52">
        <f t="shared" si="1"/>
        <v>124641</v>
      </c>
      <c r="I8" s="53">
        <f t="shared" si="2"/>
        <v>52796</v>
      </c>
      <c r="J8" s="33" t="s">
        <v>288</v>
      </c>
      <c r="K8" s="29"/>
      <c r="L8" s="49"/>
      <c r="M8" s="47" t="s">
        <v>69</v>
      </c>
      <c r="N8" s="33"/>
      <c r="O8" s="21"/>
      <c r="P8" s="12"/>
      <c r="Q8" s="12"/>
      <c r="R8" s="12"/>
      <c r="S8" s="12"/>
      <c r="T8" s="12">
        <f>32561-5379</f>
        <v>27182</v>
      </c>
      <c r="U8" s="12">
        <v>91404</v>
      </c>
      <c r="V8" s="12">
        <v>6055</v>
      </c>
      <c r="W8" s="12"/>
      <c r="X8" s="12"/>
      <c r="Y8" s="12"/>
      <c r="Z8" s="12"/>
      <c r="AA8" s="12"/>
    </row>
    <row r="9" spans="1:27" ht="99">
      <c r="A9" s="50">
        <v>5</v>
      </c>
      <c r="B9" s="49" t="s">
        <v>76</v>
      </c>
      <c r="C9" s="50" t="s">
        <v>77</v>
      </c>
      <c r="D9" s="3" t="s">
        <v>78</v>
      </c>
      <c r="E9" s="49" t="s">
        <v>79</v>
      </c>
      <c r="F9" s="52">
        <v>2800</v>
      </c>
      <c r="G9" s="52">
        <f t="shared" si="0"/>
        <v>0</v>
      </c>
      <c r="H9" s="52">
        <f t="shared" si="1"/>
        <v>2800</v>
      </c>
      <c r="I9" s="53">
        <f t="shared" si="2"/>
        <v>0</v>
      </c>
      <c r="J9" s="33">
        <v>10812</v>
      </c>
      <c r="K9" s="29"/>
      <c r="L9" s="49" t="s">
        <v>80</v>
      </c>
      <c r="M9" s="47" t="s">
        <v>81</v>
      </c>
      <c r="N9" s="33"/>
      <c r="O9" s="21"/>
      <c r="P9" s="12">
        <v>2800</v>
      </c>
      <c r="Q9" s="12"/>
      <c r="R9" s="12"/>
      <c r="S9" s="12"/>
      <c r="T9" s="12"/>
      <c r="U9" s="12"/>
      <c r="V9" s="12"/>
      <c r="W9" s="12"/>
      <c r="X9" s="12"/>
      <c r="Y9" s="12"/>
      <c r="Z9" s="12"/>
      <c r="AA9" s="12"/>
    </row>
    <row r="10" spans="1:27" ht="49.5">
      <c r="A10" s="50">
        <v>6</v>
      </c>
      <c r="B10" s="49" t="s">
        <v>82</v>
      </c>
      <c r="C10" s="50" t="s">
        <v>83</v>
      </c>
      <c r="D10" s="3" t="s">
        <v>84</v>
      </c>
      <c r="E10" s="49" t="s">
        <v>85</v>
      </c>
      <c r="F10" s="52">
        <v>40000</v>
      </c>
      <c r="G10" s="52">
        <f t="shared" si="0"/>
        <v>0</v>
      </c>
      <c r="H10" s="52">
        <f t="shared" si="1"/>
        <v>0</v>
      </c>
      <c r="I10" s="53">
        <f t="shared" si="2"/>
        <v>40000</v>
      </c>
      <c r="J10" s="33" t="s">
        <v>86</v>
      </c>
      <c r="K10" s="29"/>
      <c r="L10" s="49" t="s">
        <v>87</v>
      </c>
      <c r="M10" s="47" t="s">
        <v>88</v>
      </c>
      <c r="N10" s="33"/>
      <c r="O10" s="21"/>
      <c r="P10" s="12"/>
      <c r="Q10" s="12"/>
      <c r="R10" s="12"/>
      <c r="S10" s="12"/>
      <c r="T10" s="12"/>
      <c r="U10" s="12"/>
      <c r="V10" s="12"/>
      <c r="W10" s="12"/>
      <c r="X10" s="12"/>
      <c r="Y10" s="12"/>
      <c r="Z10" s="12"/>
      <c r="AA10" s="12"/>
    </row>
    <row r="11" spans="1:27" ht="132">
      <c r="A11" s="50">
        <v>7</v>
      </c>
      <c r="B11" s="49" t="s">
        <v>89</v>
      </c>
      <c r="C11" s="50" t="s">
        <v>36</v>
      </c>
      <c r="D11" s="3" t="s">
        <v>90</v>
      </c>
      <c r="E11" s="49" t="s">
        <v>91</v>
      </c>
      <c r="F11" s="52">
        <v>10000</v>
      </c>
      <c r="G11" s="52">
        <f t="shared" si="0"/>
        <v>0</v>
      </c>
      <c r="H11" s="52">
        <f t="shared" si="1"/>
        <v>10000</v>
      </c>
      <c r="I11" s="53">
        <f t="shared" si="2"/>
        <v>0</v>
      </c>
      <c r="J11" s="33" t="s">
        <v>86</v>
      </c>
      <c r="K11" s="29">
        <v>44006</v>
      </c>
      <c r="L11" s="49" t="s">
        <v>93</v>
      </c>
      <c r="M11" s="47" t="s">
        <v>88</v>
      </c>
      <c r="N11" s="33"/>
      <c r="O11" s="21"/>
      <c r="P11" s="12"/>
      <c r="Q11" s="12"/>
      <c r="R11" s="12"/>
      <c r="S11" s="12"/>
      <c r="T11" s="12"/>
      <c r="U11" s="12">
        <v>10000</v>
      </c>
      <c r="V11" s="12"/>
      <c r="W11" s="12"/>
      <c r="X11" s="12"/>
      <c r="Y11" s="12"/>
      <c r="Z11" s="12"/>
      <c r="AA11" s="12"/>
    </row>
    <row r="12" spans="1:27" ht="115.5">
      <c r="A12" s="50">
        <v>8</v>
      </c>
      <c r="B12" s="49" t="s">
        <v>94</v>
      </c>
      <c r="C12" s="50" t="s">
        <v>32</v>
      </c>
      <c r="D12" s="3" t="s">
        <v>290</v>
      </c>
      <c r="E12" s="49" t="s">
        <v>291</v>
      </c>
      <c r="F12" s="52">
        <f>281227+468828</f>
        <v>750055</v>
      </c>
      <c r="G12" s="52">
        <f t="shared" si="0"/>
        <v>227500</v>
      </c>
      <c r="H12" s="52">
        <f t="shared" si="1"/>
        <v>750055</v>
      </c>
      <c r="I12" s="53">
        <f t="shared" si="2"/>
        <v>0</v>
      </c>
      <c r="J12" s="33" t="s">
        <v>86</v>
      </c>
      <c r="K12" s="29">
        <v>44036</v>
      </c>
      <c r="L12" s="49" t="s">
        <v>97</v>
      </c>
      <c r="M12" s="47" t="s">
        <v>88</v>
      </c>
      <c r="N12" s="33"/>
      <c r="O12" s="21"/>
      <c r="P12" s="12">
        <v>17325</v>
      </c>
      <c r="Q12" s="12">
        <v>97304</v>
      </c>
      <c r="R12" s="12">
        <v>17325</v>
      </c>
      <c r="S12" s="12">
        <v>138027</v>
      </c>
      <c r="T12" s="12">
        <v>138394</v>
      </c>
      <c r="U12" s="12">
        <v>114180</v>
      </c>
      <c r="V12" s="12">
        <v>227500</v>
      </c>
      <c r="W12" s="12"/>
      <c r="X12" s="12"/>
      <c r="Y12" s="12"/>
      <c r="Z12" s="12"/>
      <c r="AA12" s="12"/>
    </row>
    <row r="13" spans="1:27" ht="115.5">
      <c r="A13" s="50">
        <v>9</v>
      </c>
      <c r="B13" s="49" t="s">
        <v>98</v>
      </c>
      <c r="C13" s="50" t="s">
        <v>99</v>
      </c>
      <c r="D13" s="3" t="s">
        <v>216</v>
      </c>
      <c r="E13" s="49" t="s">
        <v>218</v>
      </c>
      <c r="F13" s="52">
        <f>86645+365000</f>
        <v>451645</v>
      </c>
      <c r="G13" s="52">
        <f t="shared" si="0"/>
        <v>13706</v>
      </c>
      <c r="H13" s="52">
        <f t="shared" si="1"/>
        <v>437496</v>
      </c>
      <c r="I13" s="53">
        <f t="shared" si="2"/>
        <v>14149</v>
      </c>
      <c r="J13" s="33" t="s">
        <v>102</v>
      </c>
      <c r="K13" s="29">
        <v>44036</v>
      </c>
      <c r="L13" s="49" t="s">
        <v>217</v>
      </c>
      <c r="M13" s="47" t="s">
        <v>88</v>
      </c>
      <c r="N13" s="33"/>
      <c r="O13" s="21"/>
      <c r="P13" s="12">
        <v>45266</v>
      </c>
      <c r="Q13" s="12">
        <v>5827</v>
      </c>
      <c r="R13" s="12">
        <v>6613</v>
      </c>
      <c r="S13" s="12">
        <v>257826</v>
      </c>
      <c r="T13" s="12">
        <v>54129</v>
      </c>
      <c r="U13" s="12">
        <v>54129</v>
      </c>
      <c r="V13" s="12">
        <v>13706</v>
      </c>
      <c r="W13" s="12"/>
      <c r="X13" s="12"/>
      <c r="Y13" s="12"/>
      <c r="Z13" s="12"/>
      <c r="AA13" s="12"/>
    </row>
    <row r="14" spans="1:27" ht="82.5">
      <c r="A14" s="50">
        <v>10</v>
      </c>
      <c r="B14" s="49" t="s">
        <v>104</v>
      </c>
      <c r="C14" s="50" t="s">
        <v>105</v>
      </c>
      <c r="D14" s="3" t="s">
        <v>195</v>
      </c>
      <c r="E14" s="49" t="s">
        <v>196</v>
      </c>
      <c r="F14" s="52">
        <f>100939+227200</f>
        <v>328139</v>
      </c>
      <c r="G14" s="52">
        <f t="shared" si="0"/>
        <v>23113</v>
      </c>
      <c r="H14" s="52">
        <f t="shared" si="1"/>
        <v>257958</v>
      </c>
      <c r="I14" s="53">
        <f t="shared" si="2"/>
        <v>70181</v>
      </c>
      <c r="J14" s="33" t="s">
        <v>108</v>
      </c>
      <c r="K14" s="29"/>
      <c r="L14" s="49" t="s">
        <v>109</v>
      </c>
      <c r="M14" s="47" t="s">
        <v>81</v>
      </c>
      <c r="N14" s="33"/>
      <c r="O14" s="21"/>
      <c r="P14" s="12">
        <v>917</v>
      </c>
      <c r="Q14" s="12">
        <v>14490</v>
      </c>
      <c r="R14" s="12">
        <v>10410</v>
      </c>
      <c r="S14" s="12">
        <v>40541</v>
      </c>
      <c r="T14" s="12">
        <v>70716</v>
      </c>
      <c r="U14" s="12">
        <v>97771</v>
      </c>
      <c r="V14" s="12">
        <v>23113</v>
      </c>
      <c r="W14" s="12"/>
      <c r="X14" s="12"/>
      <c r="Y14" s="12"/>
      <c r="Z14" s="12"/>
      <c r="AA14" s="12"/>
    </row>
    <row r="15" spans="1:27" ht="214.5">
      <c r="A15" s="50">
        <v>11</v>
      </c>
      <c r="B15" s="49" t="s">
        <v>111</v>
      </c>
      <c r="C15" s="50" t="s">
        <v>112</v>
      </c>
      <c r="D15" s="3" t="s">
        <v>113</v>
      </c>
      <c r="E15" s="49" t="s">
        <v>37</v>
      </c>
      <c r="F15" s="52">
        <v>2362156</v>
      </c>
      <c r="G15" s="52">
        <f t="shared" si="0"/>
        <v>0</v>
      </c>
      <c r="H15" s="52">
        <f t="shared" si="1"/>
        <v>2362156</v>
      </c>
      <c r="I15" s="53">
        <f t="shared" si="2"/>
        <v>0</v>
      </c>
      <c r="J15" s="33"/>
      <c r="K15" s="29">
        <v>43899</v>
      </c>
      <c r="L15" s="49" t="s">
        <v>114</v>
      </c>
      <c r="M15" s="47" t="s">
        <v>115</v>
      </c>
      <c r="N15" s="33"/>
      <c r="O15" s="21"/>
      <c r="P15" s="12"/>
      <c r="Q15" s="12">
        <v>2328078</v>
      </c>
      <c r="R15" s="12">
        <v>34078</v>
      </c>
      <c r="S15" s="12"/>
      <c r="T15" s="12"/>
      <c r="U15" s="12"/>
      <c r="V15" s="12"/>
      <c r="W15" s="12"/>
      <c r="X15" s="12"/>
      <c r="Y15" s="12"/>
      <c r="Z15" s="12"/>
      <c r="AA15" s="12"/>
    </row>
    <row r="16" spans="1:27" ht="82.5">
      <c r="A16" s="50">
        <v>12</v>
      </c>
      <c r="B16" s="49" t="s">
        <v>116</v>
      </c>
      <c r="C16" s="50" t="s">
        <v>117</v>
      </c>
      <c r="D16" s="3" t="s">
        <v>118</v>
      </c>
      <c r="E16" s="49" t="s">
        <v>119</v>
      </c>
      <c r="F16" s="52">
        <v>16560</v>
      </c>
      <c r="G16" s="52">
        <f t="shared" si="0"/>
        <v>0</v>
      </c>
      <c r="H16" s="52">
        <f t="shared" si="1"/>
        <v>16560</v>
      </c>
      <c r="I16" s="53">
        <f t="shared" si="2"/>
        <v>0</v>
      </c>
      <c r="J16" s="33">
        <v>10901</v>
      </c>
      <c r="K16" s="29"/>
      <c r="L16" s="49" t="s">
        <v>120</v>
      </c>
      <c r="M16" s="47" t="s">
        <v>88</v>
      </c>
      <c r="N16" s="33"/>
      <c r="O16" s="21"/>
      <c r="P16" s="12">
        <v>7920</v>
      </c>
      <c r="Q16" s="12"/>
      <c r="R16" s="12"/>
      <c r="S16" s="12"/>
      <c r="T16" s="12">
        <v>8640</v>
      </c>
      <c r="U16" s="12"/>
      <c r="V16" s="12"/>
      <c r="W16" s="12"/>
      <c r="X16" s="12"/>
      <c r="Y16" s="12"/>
      <c r="Z16" s="12"/>
      <c r="AA16" s="12"/>
    </row>
    <row r="17" spans="1:27" ht="82.5">
      <c r="A17" s="50">
        <v>13</v>
      </c>
      <c r="B17" s="49" t="s">
        <v>116</v>
      </c>
      <c r="C17" s="50" t="s">
        <v>30</v>
      </c>
      <c r="D17" s="3" t="s">
        <v>121</v>
      </c>
      <c r="E17" s="49" t="s">
        <v>119</v>
      </c>
      <c r="F17" s="52">
        <v>321</v>
      </c>
      <c r="G17" s="52">
        <f t="shared" si="0"/>
        <v>0</v>
      </c>
      <c r="H17" s="52">
        <f t="shared" si="1"/>
        <v>321</v>
      </c>
      <c r="I17" s="53">
        <f t="shared" si="2"/>
        <v>0</v>
      </c>
      <c r="J17" s="33">
        <v>10901</v>
      </c>
      <c r="K17" s="29"/>
      <c r="L17" s="49" t="s">
        <v>122</v>
      </c>
      <c r="M17" s="47" t="s">
        <v>88</v>
      </c>
      <c r="N17" s="33"/>
      <c r="O17" s="21"/>
      <c r="P17" s="12">
        <v>151</v>
      </c>
      <c r="Q17" s="12"/>
      <c r="R17" s="12"/>
      <c r="S17" s="12"/>
      <c r="T17" s="12">
        <v>170</v>
      </c>
      <c r="U17" s="12"/>
      <c r="V17" s="12"/>
      <c r="W17" s="12"/>
      <c r="X17" s="12"/>
      <c r="Y17" s="12"/>
      <c r="Z17" s="12"/>
      <c r="AA17" s="12"/>
    </row>
    <row r="18" spans="1:27" ht="99">
      <c r="A18" s="50">
        <v>14</v>
      </c>
      <c r="B18" s="49" t="s">
        <v>123</v>
      </c>
      <c r="C18" s="50" t="s">
        <v>124</v>
      </c>
      <c r="D18" s="3" t="s">
        <v>125</v>
      </c>
      <c r="E18" s="49" t="s">
        <v>126</v>
      </c>
      <c r="F18" s="52">
        <v>25749</v>
      </c>
      <c r="G18" s="52">
        <f t="shared" si="0"/>
        <v>0</v>
      </c>
      <c r="H18" s="52">
        <f t="shared" si="1"/>
        <v>7115</v>
      </c>
      <c r="I18" s="53">
        <f t="shared" si="2"/>
        <v>18634</v>
      </c>
      <c r="J18" s="33" t="s">
        <v>35</v>
      </c>
      <c r="K18" s="29"/>
      <c r="L18" s="49" t="s">
        <v>127</v>
      </c>
      <c r="M18" s="47" t="s">
        <v>128</v>
      </c>
      <c r="N18" s="33"/>
      <c r="O18" s="21"/>
      <c r="P18" s="12"/>
      <c r="Q18" s="12">
        <v>7115</v>
      </c>
      <c r="R18" s="12"/>
      <c r="S18" s="12"/>
      <c r="T18" s="12"/>
      <c r="U18" s="12"/>
      <c r="V18" s="12"/>
      <c r="W18" s="12"/>
      <c r="X18" s="12"/>
      <c r="Y18" s="12"/>
      <c r="Z18" s="12"/>
      <c r="AA18" s="12"/>
    </row>
    <row r="19" spans="1:27" ht="82.5">
      <c r="A19" s="50">
        <v>15</v>
      </c>
      <c r="B19" s="49" t="s">
        <v>129</v>
      </c>
      <c r="C19" s="50" t="s">
        <v>43</v>
      </c>
      <c r="D19" s="3" t="s">
        <v>130</v>
      </c>
      <c r="E19" s="49" t="s">
        <v>131</v>
      </c>
      <c r="F19" s="52">
        <v>30000</v>
      </c>
      <c r="G19" s="52">
        <f t="shared" si="0"/>
        <v>0</v>
      </c>
      <c r="H19" s="52">
        <f t="shared" si="1"/>
        <v>29869</v>
      </c>
      <c r="I19" s="53">
        <f t="shared" si="2"/>
        <v>131</v>
      </c>
      <c r="J19" s="33" t="s">
        <v>35</v>
      </c>
      <c r="K19" s="29"/>
      <c r="L19" s="49" t="s">
        <v>132</v>
      </c>
      <c r="M19" s="47" t="s">
        <v>128</v>
      </c>
      <c r="N19" s="33"/>
      <c r="O19" s="21"/>
      <c r="P19" s="12"/>
      <c r="Q19" s="12"/>
      <c r="R19" s="12"/>
      <c r="S19" s="12"/>
      <c r="T19" s="12">
        <v>29869</v>
      </c>
      <c r="U19" s="12"/>
      <c r="V19" s="12"/>
      <c r="W19" s="12"/>
      <c r="X19" s="12"/>
      <c r="Y19" s="12"/>
      <c r="Z19" s="12"/>
      <c r="AA19" s="12"/>
    </row>
    <row r="20" spans="1:27" ht="115.5">
      <c r="A20" s="50">
        <v>16</v>
      </c>
      <c r="B20" s="49" t="s">
        <v>133</v>
      </c>
      <c r="C20" s="50" t="s">
        <v>43</v>
      </c>
      <c r="D20" s="3" t="s">
        <v>134</v>
      </c>
      <c r="E20" s="49" t="s">
        <v>44</v>
      </c>
      <c r="F20" s="52">
        <v>36828</v>
      </c>
      <c r="G20" s="52">
        <f t="shared" si="0"/>
        <v>0</v>
      </c>
      <c r="H20" s="52">
        <f t="shared" si="1"/>
        <v>36828</v>
      </c>
      <c r="I20" s="53">
        <f t="shared" si="2"/>
        <v>0</v>
      </c>
      <c r="J20" s="33" t="s">
        <v>45</v>
      </c>
      <c r="K20" s="29"/>
      <c r="L20" s="49" t="s">
        <v>135</v>
      </c>
      <c r="M20" s="10" t="s">
        <v>81</v>
      </c>
      <c r="N20" s="33"/>
      <c r="O20" s="21"/>
      <c r="P20" s="12">
        <v>5057</v>
      </c>
      <c r="Q20" s="12">
        <v>9815</v>
      </c>
      <c r="R20" s="12">
        <v>8115</v>
      </c>
      <c r="S20" s="12">
        <v>8784</v>
      </c>
      <c r="T20" s="12"/>
      <c r="U20" s="12">
        <v>5057</v>
      </c>
      <c r="V20" s="12"/>
      <c r="W20" s="12"/>
      <c r="X20" s="12"/>
      <c r="Y20" s="12"/>
      <c r="Z20" s="12"/>
      <c r="AA20" s="12"/>
    </row>
    <row r="21" spans="1:27" ht="115.5">
      <c r="A21" s="50">
        <v>17</v>
      </c>
      <c r="B21" s="49" t="s">
        <v>133</v>
      </c>
      <c r="C21" s="50" t="s">
        <v>43</v>
      </c>
      <c r="D21" s="3" t="s">
        <v>136</v>
      </c>
      <c r="E21" s="49" t="s">
        <v>44</v>
      </c>
      <c r="F21" s="52">
        <v>200000</v>
      </c>
      <c r="G21" s="52">
        <f t="shared" si="0"/>
        <v>89190</v>
      </c>
      <c r="H21" s="52">
        <f t="shared" si="1"/>
        <v>180037</v>
      </c>
      <c r="I21" s="53">
        <f t="shared" si="2"/>
        <v>19963</v>
      </c>
      <c r="J21" s="33" t="s">
        <v>45</v>
      </c>
      <c r="K21" s="29"/>
      <c r="L21" s="49" t="s">
        <v>137</v>
      </c>
      <c r="M21" s="47" t="s">
        <v>88</v>
      </c>
      <c r="N21" s="33"/>
      <c r="O21" s="21"/>
      <c r="P21" s="12">
        <v>6115</v>
      </c>
      <c r="Q21" s="12"/>
      <c r="R21" s="12"/>
      <c r="S21" s="12">
        <v>16509</v>
      </c>
      <c r="T21" s="12">
        <v>29350</v>
      </c>
      <c r="U21" s="12">
        <v>38873</v>
      </c>
      <c r="V21" s="12">
        <v>89190</v>
      </c>
      <c r="W21" s="12"/>
      <c r="X21" s="12"/>
      <c r="Y21" s="12"/>
      <c r="Z21" s="12"/>
      <c r="AA21" s="12"/>
    </row>
    <row r="22" spans="1:27" ht="181.5">
      <c r="A22" s="50">
        <v>18</v>
      </c>
      <c r="B22" s="49" t="s">
        <v>138</v>
      </c>
      <c r="C22" s="50" t="s">
        <v>139</v>
      </c>
      <c r="D22" s="3" t="s">
        <v>220</v>
      </c>
      <c r="E22" s="49" t="s">
        <v>221</v>
      </c>
      <c r="F22" s="52">
        <f>5361+180792</f>
        <v>186153</v>
      </c>
      <c r="G22" s="52">
        <f t="shared" si="0"/>
        <v>24826</v>
      </c>
      <c r="H22" s="52">
        <f t="shared" si="1"/>
        <v>161066</v>
      </c>
      <c r="I22" s="53">
        <f t="shared" si="2"/>
        <v>25087</v>
      </c>
      <c r="J22" s="33" t="s">
        <v>86</v>
      </c>
      <c r="K22" s="29"/>
      <c r="L22" s="49" t="s">
        <v>219</v>
      </c>
      <c r="M22" s="47" t="s">
        <v>88</v>
      </c>
      <c r="N22" s="33"/>
      <c r="O22" s="21"/>
      <c r="P22" s="12"/>
      <c r="Q22" s="12"/>
      <c r="R22" s="12">
        <v>1805</v>
      </c>
      <c r="S22" s="12">
        <v>54857</v>
      </c>
      <c r="T22" s="12">
        <v>3180</v>
      </c>
      <c r="U22" s="12">
        <v>76398</v>
      </c>
      <c r="V22" s="12">
        <v>24826</v>
      </c>
      <c r="W22" s="12"/>
      <c r="X22" s="12"/>
      <c r="Y22" s="12"/>
      <c r="Z22" s="12"/>
      <c r="AA22" s="12"/>
    </row>
    <row r="23" spans="1:27" ht="115.5">
      <c r="A23" s="50">
        <v>19</v>
      </c>
      <c r="B23" s="49" t="s">
        <v>176</v>
      </c>
      <c r="C23" s="50" t="s">
        <v>169</v>
      </c>
      <c r="D23" s="3" t="s">
        <v>173</v>
      </c>
      <c r="E23" s="49" t="s">
        <v>170</v>
      </c>
      <c r="F23" s="52">
        <v>4000</v>
      </c>
      <c r="G23" s="52">
        <f t="shared" si="0"/>
        <v>0</v>
      </c>
      <c r="H23" s="52">
        <f t="shared" si="1"/>
        <v>4000</v>
      </c>
      <c r="I23" s="53">
        <f t="shared" si="2"/>
        <v>0</v>
      </c>
      <c r="J23" s="55" t="s">
        <v>172</v>
      </c>
      <c r="K23" s="29">
        <v>44005</v>
      </c>
      <c r="L23" s="49"/>
      <c r="M23" s="47" t="s">
        <v>88</v>
      </c>
      <c r="N23" s="33"/>
      <c r="O23" s="21"/>
      <c r="P23" s="12"/>
      <c r="Q23" s="12"/>
      <c r="R23" s="12"/>
      <c r="S23" s="12"/>
      <c r="T23" s="12"/>
      <c r="U23" s="12">
        <v>4000</v>
      </c>
      <c r="V23" s="12"/>
      <c r="W23" s="12"/>
      <c r="X23" s="12"/>
      <c r="Y23" s="12"/>
      <c r="Z23" s="12"/>
      <c r="AA23" s="12"/>
    </row>
    <row r="24" spans="1:27" ht="132">
      <c r="A24" s="50">
        <v>20</v>
      </c>
      <c r="B24" s="49" t="s">
        <v>343</v>
      </c>
      <c r="C24" s="50" t="s">
        <v>169</v>
      </c>
      <c r="D24" s="3" t="s">
        <v>292</v>
      </c>
      <c r="E24" s="49" t="s">
        <v>293</v>
      </c>
      <c r="F24" s="52">
        <v>800</v>
      </c>
      <c r="G24" s="52">
        <f t="shared" si="0"/>
        <v>0</v>
      </c>
      <c r="H24" s="52">
        <f t="shared" si="1"/>
        <v>800</v>
      </c>
      <c r="I24" s="53">
        <f t="shared" si="2"/>
        <v>0</v>
      </c>
      <c r="J24" s="55" t="s">
        <v>295</v>
      </c>
      <c r="K24" s="29">
        <v>44006</v>
      </c>
      <c r="L24" s="49"/>
      <c r="M24" s="47" t="s">
        <v>88</v>
      </c>
      <c r="N24" s="33"/>
      <c r="O24" s="21"/>
      <c r="P24" s="12"/>
      <c r="Q24" s="12"/>
      <c r="R24" s="12"/>
      <c r="S24" s="12"/>
      <c r="T24" s="12"/>
      <c r="U24" s="12">
        <v>800</v>
      </c>
      <c r="V24" s="12"/>
      <c r="W24" s="12"/>
      <c r="X24" s="12"/>
      <c r="Y24" s="12"/>
      <c r="Z24" s="12"/>
      <c r="AA24" s="12"/>
    </row>
    <row r="25" spans="1:27" ht="115.5">
      <c r="A25" s="50">
        <v>21</v>
      </c>
      <c r="B25" s="49" t="s">
        <v>227</v>
      </c>
      <c r="C25" s="50" t="s">
        <v>222</v>
      </c>
      <c r="D25" s="3" t="s">
        <v>223</v>
      </c>
      <c r="E25" s="49" t="s">
        <v>224</v>
      </c>
      <c r="F25" s="52">
        <v>21730</v>
      </c>
      <c r="G25" s="52">
        <f t="shared" si="0"/>
        <v>0</v>
      </c>
      <c r="H25" s="52">
        <f t="shared" si="1"/>
        <v>0</v>
      </c>
      <c r="I25" s="53">
        <f t="shared" si="2"/>
        <v>21730</v>
      </c>
      <c r="J25" s="55" t="s">
        <v>225</v>
      </c>
      <c r="K25" s="29"/>
      <c r="L25" s="49"/>
      <c r="M25" s="47" t="s">
        <v>226</v>
      </c>
      <c r="N25" s="33"/>
      <c r="O25" s="21"/>
      <c r="P25" s="12"/>
      <c r="Q25" s="12"/>
      <c r="R25" s="12"/>
      <c r="S25" s="12"/>
      <c r="T25" s="12"/>
      <c r="U25" s="12"/>
      <c r="V25" s="12"/>
      <c r="W25" s="12"/>
      <c r="X25" s="12"/>
      <c r="Y25" s="12"/>
      <c r="Z25" s="12"/>
      <c r="AA25" s="12"/>
    </row>
    <row r="26" spans="1:27" ht="66">
      <c r="A26" s="50">
        <v>22</v>
      </c>
      <c r="B26" s="49" t="s">
        <v>394</v>
      </c>
      <c r="C26" s="50" t="s">
        <v>390</v>
      </c>
      <c r="D26" s="3" t="s">
        <v>411</v>
      </c>
      <c r="E26" s="49" t="s">
        <v>391</v>
      </c>
      <c r="F26" s="52">
        <v>3000</v>
      </c>
      <c r="G26" s="52">
        <f>V26</f>
        <v>0</v>
      </c>
      <c r="H26" s="52">
        <f>SUM(P26:V26)</f>
        <v>0</v>
      </c>
      <c r="I26" s="53">
        <f>F26-H26</f>
        <v>3000</v>
      </c>
      <c r="J26" s="55" t="s">
        <v>392</v>
      </c>
      <c r="K26" s="29"/>
      <c r="L26" s="49"/>
      <c r="M26" s="47" t="s">
        <v>393</v>
      </c>
      <c r="N26" s="33"/>
      <c r="O26" s="21"/>
      <c r="P26" s="12"/>
      <c r="Q26" s="12"/>
      <c r="R26" s="12"/>
      <c r="S26" s="12"/>
      <c r="T26" s="12"/>
      <c r="U26" s="12"/>
      <c r="V26" s="12"/>
      <c r="W26" s="12"/>
      <c r="X26" s="12"/>
      <c r="Y26" s="12"/>
      <c r="Z26" s="12"/>
      <c r="AA26" s="12"/>
    </row>
    <row r="27" spans="1:27" ht="82.5">
      <c r="A27" s="50">
        <v>23</v>
      </c>
      <c r="B27" s="49" t="s">
        <v>413</v>
      </c>
      <c r="C27" s="50" t="s">
        <v>395</v>
      </c>
      <c r="D27" s="3" t="s">
        <v>396</v>
      </c>
      <c r="E27" s="49" t="s">
        <v>399</v>
      </c>
      <c r="F27" s="52">
        <v>386145</v>
      </c>
      <c r="G27" s="52">
        <f>V27</f>
        <v>0</v>
      </c>
      <c r="H27" s="52">
        <f>SUM(P27:V27)</f>
        <v>0</v>
      </c>
      <c r="I27" s="53">
        <f>F27-H27</f>
        <v>386145</v>
      </c>
      <c r="J27" s="55" t="s">
        <v>398</v>
      </c>
      <c r="K27" s="29"/>
      <c r="L27" s="49"/>
      <c r="M27" s="47" t="s">
        <v>397</v>
      </c>
      <c r="N27" s="33"/>
      <c r="O27" s="21"/>
      <c r="P27" s="12"/>
      <c r="Q27" s="12"/>
      <c r="R27" s="12"/>
      <c r="S27" s="12"/>
      <c r="T27" s="12"/>
      <c r="U27" s="12"/>
      <c r="V27" s="12"/>
      <c r="W27" s="12"/>
      <c r="X27" s="12"/>
      <c r="Y27" s="12"/>
      <c r="Z27" s="12"/>
      <c r="AA27" s="12"/>
    </row>
    <row r="28" spans="1:27" ht="99">
      <c r="A28" s="50">
        <v>24</v>
      </c>
      <c r="B28" s="49" t="s">
        <v>233</v>
      </c>
      <c r="C28" s="50" t="s">
        <v>228</v>
      </c>
      <c r="D28" s="3" t="s">
        <v>229</v>
      </c>
      <c r="E28" s="49" t="s">
        <v>231</v>
      </c>
      <c r="F28" s="52">
        <v>14000</v>
      </c>
      <c r="G28" s="52">
        <f t="shared" si="0"/>
        <v>0</v>
      </c>
      <c r="H28" s="52">
        <f t="shared" si="1"/>
        <v>14000</v>
      </c>
      <c r="I28" s="53">
        <f t="shared" si="2"/>
        <v>0</v>
      </c>
      <c r="J28" s="55" t="s">
        <v>232</v>
      </c>
      <c r="K28" s="29"/>
      <c r="L28" s="49"/>
      <c r="M28" s="47" t="s">
        <v>81</v>
      </c>
      <c r="N28" s="33"/>
      <c r="O28" s="21"/>
      <c r="P28" s="12"/>
      <c r="Q28" s="12"/>
      <c r="R28" s="12"/>
      <c r="S28" s="12">
        <v>14000</v>
      </c>
      <c r="T28" s="12"/>
      <c r="U28" s="12"/>
      <c r="V28" s="12"/>
      <c r="W28" s="12"/>
      <c r="X28" s="12"/>
      <c r="Y28" s="12"/>
      <c r="Z28" s="12"/>
      <c r="AA28" s="12"/>
    </row>
    <row r="29" spans="1:27" ht="66">
      <c r="A29" s="50">
        <v>25</v>
      </c>
      <c r="B29" s="49" t="s">
        <v>175</v>
      </c>
      <c r="C29" s="50" t="s">
        <v>174</v>
      </c>
      <c r="D29" s="3" t="s">
        <v>177</v>
      </c>
      <c r="E29" s="49" t="s">
        <v>178</v>
      </c>
      <c r="F29" s="52">
        <v>4000</v>
      </c>
      <c r="G29" s="52">
        <f t="shared" si="0"/>
        <v>0</v>
      </c>
      <c r="H29" s="52">
        <f t="shared" si="1"/>
        <v>4000</v>
      </c>
      <c r="I29" s="53">
        <f t="shared" si="2"/>
        <v>0</v>
      </c>
      <c r="J29" s="55" t="s">
        <v>179</v>
      </c>
      <c r="K29" s="29">
        <v>43928</v>
      </c>
      <c r="L29" s="49"/>
      <c r="M29" s="47" t="s">
        <v>81</v>
      </c>
      <c r="N29" s="33"/>
      <c r="O29" s="21"/>
      <c r="P29" s="12"/>
      <c r="Q29" s="12"/>
      <c r="R29" s="12">
        <v>4000</v>
      </c>
      <c r="S29" s="12"/>
      <c r="T29" s="12"/>
      <c r="U29" s="12"/>
      <c r="V29" s="12"/>
      <c r="W29" s="12"/>
      <c r="X29" s="12"/>
      <c r="Y29" s="12"/>
      <c r="Z29" s="12"/>
      <c r="AA29" s="12"/>
    </row>
    <row r="30" spans="1:27" ht="66">
      <c r="A30" s="50">
        <v>26</v>
      </c>
      <c r="B30" s="57" t="s">
        <v>284</v>
      </c>
      <c r="C30" s="50" t="s">
        <v>279</v>
      </c>
      <c r="D30" s="3" t="s">
        <v>280</v>
      </c>
      <c r="E30" s="49" t="s">
        <v>281</v>
      </c>
      <c r="F30" s="52">
        <v>345878</v>
      </c>
      <c r="G30" s="52">
        <f t="shared" si="0"/>
        <v>0</v>
      </c>
      <c r="H30" s="52">
        <f t="shared" si="1"/>
        <v>345878</v>
      </c>
      <c r="I30" s="53">
        <f t="shared" si="2"/>
        <v>0</v>
      </c>
      <c r="J30" s="55" t="s">
        <v>282</v>
      </c>
      <c r="K30" s="29">
        <v>43971</v>
      </c>
      <c r="L30" s="49"/>
      <c r="M30" s="47" t="s">
        <v>226</v>
      </c>
      <c r="N30" s="33"/>
      <c r="O30" s="21"/>
      <c r="P30" s="12"/>
      <c r="Q30" s="12"/>
      <c r="R30" s="12"/>
      <c r="S30" s="12"/>
      <c r="T30" s="12">
        <v>345878</v>
      </c>
      <c r="U30" s="12"/>
      <c r="V30" s="12"/>
      <c r="W30" s="12"/>
      <c r="X30" s="12"/>
      <c r="Y30" s="12"/>
      <c r="Z30" s="12"/>
      <c r="AA30" s="12"/>
    </row>
    <row r="31" spans="1:27" ht="148.5">
      <c r="A31" s="50">
        <v>27</v>
      </c>
      <c r="B31" s="49" t="s">
        <v>350</v>
      </c>
      <c r="C31" s="50" t="s">
        <v>347</v>
      </c>
      <c r="D31" s="3" t="s">
        <v>348</v>
      </c>
      <c r="E31" s="49" t="s">
        <v>349</v>
      </c>
      <c r="F31" s="52">
        <v>5933</v>
      </c>
      <c r="G31" s="52">
        <f>V31</f>
        <v>5933</v>
      </c>
      <c r="H31" s="52">
        <f>SUM(P31:V31)</f>
        <v>5933</v>
      </c>
      <c r="I31" s="53">
        <f>F31-H31</f>
        <v>0</v>
      </c>
      <c r="J31" s="55">
        <v>10907</v>
      </c>
      <c r="K31" s="29">
        <v>44018</v>
      </c>
      <c r="L31" s="49"/>
      <c r="M31" s="47" t="s">
        <v>226</v>
      </c>
      <c r="N31" s="33"/>
      <c r="O31" s="21"/>
      <c r="P31" s="12"/>
      <c r="Q31" s="12"/>
      <c r="R31" s="12"/>
      <c r="S31" s="12"/>
      <c r="T31" s="12"/>
      <c r="U31" s="12"/>
      <c r="V31" s="12">
        <v>5933</v>
      </c>
      <c r="W31" s="12"/>
      <c r="X31" s="12"/>
      <c r="Y31" s="12"/>
      <c r="Z31" s="12"/>
      <c r="AA31" s="12"/>
    </row>
    <row r="32" spans="1:27" ht="101.25" customHeight="1">
      <c r="A32" s="50">
        <v>28</v>
      </c>
      <c r="B32" s="69" t="s">
        <v>412</v>
      </c>
      <c r="C32" s="50" t="s">
        <v>269</v>
      </c>
      <c r="D32" s="3" t="s">
        <v>271</v>
      </c>
      <c r="E32" s="49" t="s">
        <v>273</v>
      </c>
      <c r="F32" s="52">
        <v>93600</v>
      </c>
      <c r="G32" s="52">
        <f t="shared" si="0"/>
        <v>36720</v>
      </c>
      <c r="H32" s="52">
        <f t="shared" si="1"/>
        <v>93600</v>
      </c>
      <c r="I32" s="53">
        <f t="shared" si="2"/>
        <v>0</v>
      </c>
      <c r="J32" s="55" t="s">
        <v>102</v>
      </c>
      <c r="K32" s="29"/>
      <c r="L32" s="49"/>
      <c r="M32" s="47" t="s">
        <v>88</v>
      </c>
      <c r="N32" s="33"/>
      <c r="O32" s="21"/>
      <c r="P32" s="12"/>
      <c r="Q32" s="12"/>
      <c r="R32" s="12"/>
      <c r="S32" s="12"/>
      <c r="T32" s="12">
        <v>38160</v>
      </c>
      <c r="U32" s="12">
        <v>18720</v>
      </c>
      <c r="V32" s="12">
        <v>36720</v>
      </c>
      <c r="W32" s="12"/>
      <c r="X32" s="12"/>
      <c r="Y32" s="12"/>
      <c r="Z32" s="12"/>
      <c r="AA32" s="12"/>
    </row>
    <row r="33" spans="1:27" ht="101.25" customHeight="1">
      <c r="A33" s="50">
        <v>29</v>
      </c>
      <c r="B33" s="70"/>
      <c r="C33" s="50" t="s">
        <v>270</v>
      </c>
      <c r="D33" s="3" t="s">
        <v>121</v>
      </c>
      <c r="E33" s="49" t="s">
        <v>273</v>
      </c>
      <c r="F33" s="52">
        <v>1788</v>
      </c>
      <c r="G33" s="52">
        <f t="shared" si="0"/>
        <v>706</v>
      </c>
      <c r="H33" s="52">
        <f t="shared" si="1"/>
        <v>1788</v>
      </c>
      <c r="I33" s="53">
        <f t="shared" si="2"/>
        <v>0</v>
      </c>
      <c r="J33" s="55" t="s">
        <v>102</v>
      </c>
      <c r="K33" s="29"/>
      <c r="L33" s="49"/>
      <c r="M33" s="47" t="s">
        <v>88</v>
      </c>
      <c r="N33" s="33"/>
      <c r="O33" s="21"/>
      <c r="P33" s="12"/>
      <c r="Q33" s="12"/>
      <c r="R33" s="12"/>
      <c r="S33" s="12"/>
      <c r="T33" s="12">
        <v>724</v>
      </c>
      <c r="U33" s="12">
        <v>358</v>
      </c>
      <c r="V33" s="12">
        <v>706</v>
      </c>
      <c r="W33" s="12"/>
      <c r="X33" s="12"/>
      <c r="Y33" s="12"/>
      <c r="Z33" s="12"/>
      <c r="AA33" s="12"/>
    </row>
    <row r="34" spans="1:27" ht="99">
      <c r="A34" s="50">
        <v>30</v>
      </c>
      <c r="B34" s="49" t="s">
        <v>202</v>
      </c>
      <c r="C34" s="50" t="s">
        <v>198</v>
      </c>
      <c r="D34" s="3" t="s">
        <v>199</v>
      </c>
      <c r="E34" s="49" t="s">
        <v>200</v>
      </c>
      <c r="F34" s="52">
        <v>40000</v>
      </c>
      <c r="G34" s="52">
        <f t="shared" si="0"/>
        <v>0</v>
      </c>
      <c r="H34" s="52">
        <f t="shared" si="1"/>
        <v>0</v>
      </c>
      <c r="I34" s="53">
        <f t="shared" si="2"/>
        <v>40000</v>
      </c>
      <c r="J34" s="55" t="s">
        <v>45</v>
      </c>
      <c r="K34" s="29"/>
      <c r="L34" s="49"/>
      <c r="M34" s="47" t="s">
        <v>128</v>
      </c>
      <c r="N34" s="33"/>
      <c r="O34" s="21"/>
      <c r="P34" s="12"/>
      <c r="Q34" s="12"/>
      <c r="R34" s="12"/>
      <c r="S34" s="12"/>
      <c r="T34" s="12"/>
      <c r="U34" s="12"/>
      <c r="V34" s="12"/>
      <c r="W34" s="12"/>
      <c r="X34" s="12"/>
      <c r="Y34" s="12"/>
      <c r="Z34" s="12"/>
      <c r="AA34" s="12"/>
    </row>
    <row r="35" spans="1:27" ht="66">
      <c r="A35" s="50">
        <v>31</v>
      </c>
      <c r="B35" s="49" t="s">
        <v>129</v>
      </c>
      <c r="C35" s="50" t="s">
        <v>198</v>
      </c>
      <c r="D35" s="3" t="s">
        <v>234</v>
      </c>
      <c r="E35" s="49" t="s">
        <v>235</v>
      </c>
      <c r="F35" s="52">
        <v>5000</v>
      </c>
      <c r="G35" s="52">
        <f t="shared" si="0"/>
        <v>0</v>
      </c>
      <c r="H35" s="52">
        <f t="shared" si="1"/>
        <v>0</v>
      </c>
      <c r="I35" s="53">
        <f t="shared" si="2"/>
        <v>5000</v>
      </c>
      <c r="J35" s="55" t="s">
        <v>236</v>
      </c>
      <c r="K35" s="29"/>
      <c r="L35" s="49"/>
      <c r="M35" s="47" t="s">
        <v>128</v>
      </c>
      <c r="N35" s="33"/>
      <c r="O35" s="21"/>
      <c r="P35" s="12"/>
      <c r="Q35" s="12"/>
      <c r="R35" s="12"/>
      <c r="S35" s="12"/>
      <c r="T35" s="12"/>
      <c r="U35" s="12"/>
      <c r="V35" s="12"/>
      <c r="W35" s="12"/>
      <c r="X35" s="12"/>
      <c r="Y35" s="12"/>
      <c r="Z35" s="12"/>
      <c r="AA35" s="12"/>
    </row>
    <row r="36" spans="1:27" ht="165">
      <c r="A36" s="50">
        <v>32</v>
      </c>
      <c r="B36" s="49" t="s">
        <v>300</v>
      </c>
      <c r="C36" s="50" t="s">
        <v>297</v>
      </c>
      <c r="D36" s="3" t="s">
        <v>296</v>
      </c>
      <c r="E36" s="49" t="s">
        <v>299</v>
      </c>
      <c r="F36" s="52">
        <v>5000</v>
      </c>
      <c r="G36" s="52">
        <f t="shared" si="0"/>
        <v>5000</v>
      </c>
      <c r="H36" s="52">
        <f t="shared" si="1"/>
        <v>5000</v>
      </c>
      <c r="I36" s="53">
        <f t="shared" si="2"/>
        <v>0</v>
      </c>
      <c r="J36" s="55" t="s">
        <v>298</v>
      </c>
      <c r="K36" s="29">
        <v>44026</v>
      </c>
      <c r="L36" s="49"/>
      <c r="M36" s="47" t="s">
        <v>88</v>
      </c>
      <c r="N36" s="33"/>
      <c r="O36" s="21"/>
      <c r="P36" s="12"/>
      <c r="Q36" s="12"/>
      <c r="R36" s="12"/>
      <c r="S36" s="12"/>
      <c r="T36" s="12"/>
      <c r="U36" s="12"/>
      <c r="V36" s="12">
        <v>5000</v>
      </c>
      <c r="W36" s="12"/>
      <c r="X36" s="12"/>
      <c r="Y36" s="12"/>
      <c r="Z36" s="12"/>
      <c r="AA36" s="12"/>
    </row>
    <row r="37" spans="1:27" ht="82.5">
      <c r="A37" s="50">
        <v>33</v>
      </c>
      <c r="B37" s="49" t="s">
        <v>276</v>
      </c>
      <c r="C37" s="50" t="s">
        <v>211</v>
      </c>
      <c r="D37" s="3" t="s">
        <v>213</v>
      </c>
      <c r="E37" s="49" t="s">
        <v>212</v>
      </c>
      <c r="F37" s="52">
        <v>95000</v>
      </c>
      <c r="G37" s="52">
        <f t="shared" si="0"/>
        <v>0</v>
      </c>
      <c r="H37" s="52">
        <f t="shared" si="1"/>
        <v>95000</v>
      </c>
      <c r="I37" s="53">
        <f t="shared" si="2"/>
        <v>0</v>
      </c>
      <c r="J37" s="55" t="s">
        <v>214</v>
      </c>
      <c r="K37" s="29">
        <v>43941</v>
      </c>
      <c r="L37" s="49"/>
      <c r="M37" s="47" t="s">
        <v>115</v>
      </c>
      <c r="N37" s="33"/>
      <c r="O37" s="21"/>
      <c r="P37" s="12"/>
      <c r="Q37" s="12"/>
      <c r="R37" s="12"/>
      <c r="S37" s="12">
        <v>95000</v>
      </c>
      <c r="T37" s="12"/>
      <c r="U37" s="12"/>
      <c r="V37" s="12"/>
      <c r="W37" s="12"/>
      <c r="X37" s="12"/>
      <c r="Y37" s="12"/>
      <c r="Z37" s="12"/>
      <c r="AA37" s="12"/>
    </row>
    <row r="38" spans="1:34" ht="49.5">
      <c r="A38" s="50">
        <v>34</v>
      </c>
      <c r="B38" s="49" t="s">
        <v>307</v>
      </c>
      <c r="C38" s="50" t="s">
        <v>301</v>
      </c>
      <c r="D38" s="3" t="s">
        <v>302</v>
      </c>
      <c r="E38" s="49" t="s">
        <v>303</v>
      </c>
      <c r="F38" s="52">
        <f>SUM(AB38:AI38)</f>
        <v>30000</v>
      </c>
      <c r="G38" s="52">
        <f t="shared" si="0"/>
        <v>30000</v>
      </c>
      <c r="H38" s="52">
        <f t="shared" si="1"/>
        <v>30000</v>
      </c>
      <c r="I38" s="53">
        <f t="shared" si="2"/>
        <v>0</v>
      </c>
      <c r="J38" s="14">
        <v>10912</v>
      </c>
      <c r="K38" s="29"/>
      <c r="L38" s="49"/>
      <c r="M38" s="47" t="s">
        <v>148</v>
      </c>
      <c r="N38" s="33"/>
      <c r="O38" s="21"/>
      <c r="P38" s="12"/>
      <c r="Q38" s="12"/>
      <c r="R38" s="12"/>
      <c r="S38" s="12"/>
      <c r="T38" s="12"/>
      <c r="U38" s="12"/>
      <c r="V38" s="12">
        <v>30000</v>
      </c>
      <c r="W38" s="12"/>
      <c r="X38" s="12"/>
      <c r="Y38" s="12"/>
      <c r="Z38" s="12"/>
      <c r="AA38" s="12"/>
      <c r="AH38" s="46">
        <v>30000</v>
      </c>
    </row>
    <row r="39" spans="1:39" ht="49.5">
      <c r="A39" s="50">
        <v>35</v>
      </c>
      <c r="B39" s="49" t="s">
        <v>143</v>
      </c>
      <c r="C39" s="50" t="s">
        <v>144</v>
      </c>
      <c r="D39" s="3" t="s">
        <v>145</v>
      </c>
      <c r="E39" s="49" t="s">
        <v>386</v>
      </c>
      <c r="F39" s="52">
        <f>SUM(AB39:AI39)</f>
        <v>2121503</v>
      </c>
      <c r="G39" s="52">
        <f t="shared" si="0"/>
        <v>275851</v>
      </c>
      <c r="H39" s="52">
        <f t="shared" si="1"/>
        <v>2085872</v>
      </c>
      <c r="I39" s="53">
        <f t="shared" si="2"/>
        <v>35631</v>
      </c>
      <c r="J39" s="14">
        <v>10912</v>
      </c>
      <c r="K39" s="29"/>
      <c r="L39" s="49" t="s">
        <v>147</v>
      </c>
      <c r="M39" s="47" t="s">
        <v>148</v>
      </c>
      <c r="N39" s="10"/>
      <c r="O39" s="21"/>
      <c r="P39" s="12">
        <v>544491</v>
      </c>
      <c r="Q39" s="12">
        <v>253106</v>
      </c>
      <c r="R39" s="12">
        <v>253106</v>
      </c>
      <c r="S39" s="12">
        <v>253106</v>
      </c>
      <c r="T39" s="12">
        <v>253106</v>
      </c>
      <c r="U39" s="12">
        <v>253106</v>
      </c>
      <c r="V39" s="12">
        <v>275851</v>
      </c>
      <c r="W39" s="12"/>
      <c r="X39" s="12"/>
      <c r="Y39" s="12"/>
      <c r="Z39" s="12"/>
      <c r="AA39" s="12"/>
      <c r="AB39" s="46">
        <v>296328</v>
      </c>
      <c r="AC39" s="46">
        <v>258049</v>
      </c>
      <c r="AD39" s="46">
        <v>253106</v>
      </c>
      <c r="AE39" s="46">
        <v>253106</v>
      </c>
      <c r="AF39" s="46">
        <v>253106</v>
      </c>
      <c r="AG39" s="46">
        <v>253106</v>
      </c>
      <c r="AH39" s="46">
        <v>274106</v>
      </c>
      <c r="AI39" s="46">
        <v>280596</v>
      </c>
      <c r="AJ39" s="46"/>
      <c r="AK39" s="46"/>
      <c r="AL39" s="46"/>
      <c r="AM39" s="46"/>
    </row>
    <row r="40" spans="1:39" ht="49.5">
      <c r="A40" s="50">
        <v>36</v>
      </c>
      <c r="B40" s="49" t="s">
        <v>306</v>
      </c>
      <c r="C40" s="50" t="s">
        <v>304</v>
      </c>
      <c r="D40" s="3" t="s">
        <v>305</v>
      </c>
      <c r="E40" s="49" t="s">
        <v>386</v>
      </c>
      <c r="F40" s="52">
        <f>SUM(AB40:AI40)</f>
        <v>113177</v>
      </c>
      <c r="G40" s="52">
        <f t="shared" si="0"/>
        <v>111177</v>
      </c>
      <c r="H40" s="52">
        <f t="shared" si="1"/>
        <v>111177</v>
      </c>
      <c r="I40" s="53">
        <f t="shared" si="2"/>
        <v>2000</v>
      </c>
      <c r="J40" s="14">
        <v>10912</v>
      </c>
      <c r="K40" s="29"/>
      <c r="L40" s="49"/>
      <c r="M40" s="47" t="s">
        <v>148</v>
      </c>
      <c r="N40" s="10"/>
      <c r="O40" s="21"/>
      <c r="P40" s="12"/>
      <c r="Q40" s="12"/>
      <c r="R40" s="12"/>
      <c r="S40" s="12"/>
      <c r="T40" s="12"/>
      <c r="U40" s="12"/>
      <c r="V40" s="12">
        <v>111177</v>
      </c>
      <c r="W40" s="12"/>
      <c r="X40" s="12"/>
      <c r="Y40" s="12"/>
      <c r="Z40" s="12"/>
      <c r="AA40" s="12"/>
      <c r="AB40" s="46"/>
      <c r="AC40" s="46"/>
      <c r="AD40" s="46"/>
      <c r="AE40" s="46"/>
      <c r="AF40" s="46"/>
      <c r="AG40" s="46"/>
      <c r="AH40" s="46">
        <v>96213</v>
      </c>
      <c r="AI40" s="46">
        <v>16964</v>
      </c>
      <c r="AJ40" s="46"/>
      <c r="AK40" s="46"/>
      <c r="AL40" s="46"/>
      <c r="AM40" s="46"/>
    </row>
    <row r="41" spans="1:39" ht="49.5">
      <c r="A41" s="50">
        <v>37</v>
      </c>
      <c r="B41" s="49" t="s">
        <v>149</v>
      </c>
      <c r="C41" s="50" t="s">
        <v>58</v>
      </c>
      <c r="D41" s="3" t="s">
        <v>59</v>
      </c>
      <c r="E41" s="49" t="s">
        <v>303</v>
      </c>
      <c r="F41" s="52">
        <f>SUM(AB41:AI41)</f>
        <v>165000</v>
      </c>
      <c r="G41" s="52">
        <f t="shared" si="0"/>
        <v>0</v>
      </c>
      <c r="H41" s="52">
        <f t="shared" si="1"/>
        <v>165000</v>
      </c>
      <c r="I41" s="53">
        <f t="shared" si="2"/>
        <v>0</v>
      </c>
      <c r="J41" s="14">
        <v>10912</v>
      </c>
      <c r="K41" s="29"/>
      <c r="L41" s="49"/>
      <c r="M41" s="47" t="s">
        <v>148</v>
      </c>
      <c r="N41" s="10"/>
      <c r="O41" s="21"/>
      <c r="P41" s="12"/>
      <c r="Q41" s="12"/>
      <c r="R41" s="12"/>
      <c r="S41" s="12">
        <v>139200</v>
      </c>
      <c r="T41" s="12">
        <v>25800</v>
      </c>
      <c r="U41" s="12"/>
      <c r="V41" s="12"/>
      <c r="W41" s="12"/>
      <c r="X41" s="12"/>
      <c r="Y41" s="12"/>
      <c r="Z41" s="12"/>
      <c r="AA41" s="12"/>
      <c r="AB41" s="46"/>
      <c r="AC41" s="46">
        <v>139200</v>
      </c>
      <c r="AD41" s="46"/>
      <c r="AE41" s="46"/>
      <c r="AF41" s="46"/>
      <c r="AG41" s="46"/>
      <c r="AH41" s="46">
        <v>25800</v>
      </c>
      <c r="AI41" s="46"/>
      <c r="AJ41" s="46"/>
      <c r="AK41" s="46"/>
      <c r="AL41" s="46"/>
      <c r="AM41" s="46"/>
    </row>
    <row r="42" spans="1:39" ht="49.5">
      <c r="A42" s="50">
        <v>38</v>
      </c>
      <c r="B42" s="49" t="s">
        <v>149</v>
      </c>
      <c r="C42" s="50" t="s">
        <v>384</v>
      </c>
      <c r="D42" s="3" t="s">
        <v>385</v>
      </c>
      <c r="E42" s="49" t="s">
        <v>386</v>
      </c>
      <c r="F42" s="52">
        <f>SUM(AB42:AI42)</f>
        <v>161925</v>
      </c>
      <c r="G42" s="52">
        <f t="shared" si="0"/>
        <v>161925</v>
      </c>
      <c r="H42" s="52">
        <f t="shared" si="1"/>
        <v>161925</v>
      </c>
      <c r="I42" s="53">
        <f t="shared" si="2"/>
        <v>0</v>
      </c>
      <c r="J42" s="14"/>
      <c r="K42" s="29"/>
      <c r="L42" s="49"/>
      <c r="M42" s="47" t="s">
        <v>148</v>
      </c>
      <c r="N42" s="10"/>
      <c r="O42" s="21"/>
      <c r="P42" s="12"/>
      <c r="Q42" s="12"/>
      <c r="R42" s="12"/>
      <c r="S42" s="12"/>
      <c r="T42" s="12"/>
      <c r="U42" s="12"/>
      <c r="V42" s="12">
        <v>161925</v>
      </c>
      <c r="W42" s="12"/>
      <c r="X42" s="12"/>
      <c r="Y42" s="12"/>
      <c r="Z42" s="12"/>
      <c r="AA42" s="12"/>
      <c r="AB42" s="46"/>
      <c r="AC42" s="46"/>
      <c r="AD42" s="46"/>
      <c r="AE42" s="46"/>
      <c r="AF42" s="46"/>
      <c r="AG42" s="46"/>
      <c r="AH42" s="46"/>
      <c r="AI42" s="46">
        <v>161925</v>
      </c>
      <c r="AJ42" s="46"/>
      <c r="AK42" s="46"/>
      <c r="AL42" s="46"/>
      <c r="AM42" s="46"/>
    </row>
    <row r="43" spans="1:39" ht="99">
      <c r="A43" s="50">
        <v>39</v>
      </c>
      <c r="B43" s="49" t="s">
        <v>356</v>
      </c>
      <c r="C43" s="50" t="s">
        <v>351</v>
      </c>
      <c r="D43" s="3" t="s">
        <v>352</v>
      </c>
      <c r="E43" s="49" t="s">
        <v>354</v>
      </c>
      <c r="F43" s="52">
        <v>1375</v>
      </c>
      <c r="G43" s="52">
        <f t="shared" si="0"/>
        <v>1375</v>
      </c>
      <c r="H43" s="52">
        <f t="shared" si="1"/>
        <v>1375</v>
      </c>
      <c r="I43" s="53">
        <f t="shared" si="2"/>
        <v>0</v>
      </c>
      <c r="J43" s="14" t="s">
        <v>355</v>
      </c>
      <c r="K43" s="29"/>
      <c r="L43" s="49"/>
      <c r="M43" s="47" t="s">
        <v>81</v>
      </c>
      <c r="N43" s="10"/>
      <c r="O43" s="21"/>
      <c r="P43" s="12"/>
      <c r="Q43" s="12"/>
      <c r="R43" s="12"/>
      <c r="S43" s="12"/>
      <c r="T43" s="12"/>
      <c r="U43" s="12"/>
      <c r="V43" s="12">
        <v>1375</v>
      </c>
      <c r="W43" s="12"/>
      <c r="X43" s="12"/>
      <c r="Y43" s="12"/>
      <c r="Z43" s="12"/>
      <c r="AA43" s="12"/>
      <c r="AB43" s="46"/>
      <c r="AC43" s="46"/>
      <c r="AD43" s="46"/>
      <c r="AE43" s="46"/>
      <c r="AF43" s="46"/>
      <c r="AG43" s="46"/>
      <c r="AH43" s="46"/>
      <c r="AI43" s="46"/>
      <c r="AJ43" s="46"/>
      <c r="AK43" s="46"/>
      <c r="AL43" s="46"/>
      <c r="AM43" s="46"/>
    </row>
    <row r="44" spans="1:39" ht="264">
      <c r="A44" s="50">
        <v>40</v>
      </c>
      <c r="B44" s="49" t="s">
        <v>362</v>
      </c>
      <c r="C44" s="50" t="s">
        <v>357</v>
      </c>
      <c r="D44" s="3" t="s">
        <v>361</v>
      </c>
      <c r="E44" s="49" t="s">
        <v>358</v>
      </c>
      <c r="F44" s="52">
        <v>57480</v>
      </c>
      <c r="G44" s="52">
        <f t="shared" si="0"/>
        <v>0</v>
      </c>
      <c r="H44" s="52">
        <f t="shared" si="1"/>
        <v>0</v>
      </c>
      <c r="I44" s="53">
        <f t="shared" si="2"/>
        <v>57480</v>
      </c>
      <c r="J44" s="14" t="s">
        <v>360</v>
      </c>
      <c r="K44" s="29"/>
      <c r="L44" s="49"/>
      <c r="M44" s="47" t="s">
        <v>115</v>
      </c>
      <c r="N44" s="10"/>
      <c r="O44" s="21"/>
      <c r="P44" s="12"/>
      <c r="Q44" s="12"/>
      <c r="R44" s="12"/>
      <c r="S44" s="12"/>
      <c r="T44" s="12"/>
      <c r="U44" s="12"/>
      <c r="V44" s="12"/>
      <c r="W44" s="12"/>
      <c r="X44" s="12"/>
      <c r="Y44" s="12"/>
      <c r="Z44" s="12"/>
      <c r="AA44" s="12"/>
      <c r="AB44" s="46"/>
      <c r="AC44" s="46"/>
      <c r="AD44" s="46"/>
      <c r="AE44" s="46"/>
      <c r="AF44" s="46"/>
      <c r="AG44" s="46"/>
      <c r="AH44" s="46"/>
      <c r="AI44" s="46"/>
      <c r="AJ44" s="46"/>
      <c r="AK44" s="46"/>
      <c r="AL44" s="46"/>
      <c r="AM44" s="46"/>
    </row>
    <row r="45" spans="1:39" ht="82.5">
      <c r="A45" s="50">
        <v>41</v>
      </c>
      <c r="B45" s="49" t="s">
        <v>366</v>
      </c>
      <c r="C45" s="50" t="s">
        <v>363</v>
      </c>
      <c r="D45" s="3" t="s">
        <v>364</v>
      </c>
      <c r="E45" s="49" t="s">
        <v>367</v>
      </c>
      <c r="F45" s="52">
        <v>6000</v>
      </c>
      <c r="G45" s="52">
        <f t="shared" si="0"/>
        <v>0</v>
      </c>
      <c r="H45" s="52">
        <f t="shared" si="1"/>
        <v>6000</v>
      </c>
      <c r="I45" s="53">
        <f t="shared" si="2"/>
        <v>0</v>
      </c>
      <c r="J45" s="14"/>
      <c r="K45" s="29"/>
      <c r="L45" s="49"/>
      <c r="M45" s="47" t="s">
        <v>148</v>
      </c>
      <c r="N45" s="10"/>
      <c r="O45" s="21"/>
      <c r="P45" s="12"/>
      <c r="Q45" s="12"/>
      <c r="R45" s="12"/>
      <c r="S45" s="12"/>
      <c r="T45" s="12"/>
      <c r="U45" s="12">
        <v>6000</v>
      </c>
      <c r="V45" s="12"/>
      <c r="W45" s="12"/>
      <c r="X45" s="12"/>
      <c r="Y45" s="12"/>
      <c r="Z45" s="12"/>
      <c r="AA45" s="12"/>
      <c r="AB45" s="46"/>
      <c r="AC45" s="46"/>
      <c r="AD45" s="46"/>
      <c r="AE45" s="46"/>
      <c r="AF45" s="46"/>
      <c r="AG45" s="46"/>
      <c r="AH45" s="46"/>
      <c r="AI45" s="46"/>
      <c r="AJ45" s="46"/>
      <c r="AK45" s="46"/>
      <c r="AL45" s="46"/>
      <c r="AM45" s="46"/>
    </row>
    <row r="46" spans="1:39" ht="99">
      <c r="A46" s="50">
        <v>42</v>
      </c>
      <c r="B46" s="49" t="s">
        <v>186</v>
      </c>
      <c r="C46" s="50" t="s">
        <v>182</v>
      </c>
      <c r="D46" s="3" t="s">
        <v>183</v>
      </c>
      <c r="E46" s="49" t="s">
        <v>184</v>
      </c>
      <c r="F46" s="52">
        <v>2560</v>
      </c>
      <c r="G46" s="52">
        <f t="shared" si="0"/>
        <v>0</v>
      </c>
      <c r="H46" s="52">
        <f t="shared" si="1"/>
        <v>2560</v>
      </c>
      <c r="I46" s="53">
        <f t="shared" si="2"/>
        <v>0</v>
      </c>
      <c r="J46" s="14">
        <v>10812</v>
      </c>
      <c r="K46" s="29"/>
      <c r="L46" s="49"/>
      <c r="M46" s="47" t="s">
        <v>185</v>
      </c>
      <c r="N46" s="10"/>
      <c r="O46" s="21"/>
      <c r="P46" s="12"/>
      <c r="Q46" s="12"/>
      <c r="R46" s="12">
        <v>2560</v>
      </c>
      <c r="S46" s="12"/>
      <c r="T46" s="12"/>
      <c r="U46" s="12"/>
      <c r="V46" s="12"/>
      <c r="W46" s="12"/>
      <c r="X46" s="12"/>
      <c r="Y46" s="12"/>
      <c r="Z46" s="12"/>
      <c r="AA46" s="12"/>
      <c r="AB46" s="46"/>
      <c r="AC46" s="46"/>
      <c r="AD46" s="46"/>
      <c r="AE46" s="46"/>
      <c r="AF46" s="46"/>
      <c r="AG46" s="46"/>
      <c r="AH46" s="46"/>
      <c r="AI46" s="46"/>
      <c r="AJ46" s="46"/>
      <c r="AK46" s="46"/>
      <c r="AL46" s="46"/>
      <c r="AM46" s="46"/>
    </row>
    <row r="47" spans="1:39" ht="99">
      <c r="A47" s="50">
        <v>43</v>
      </c>
      <c r="B47" s="49" t="s">
        <v>278</v>
      </c>
      <c r="C47" s="50" t="s">
        <v>240</v>
      </c>
      <c r="D47" s="3" t="s">
        <v>241</v>
      </c>
      <c r="E47" s="49" t="s">
        <v>243</v>
      </c>
      <c r="F47" s="52">
        <v>29526</v>
      </c>
      <c r="G47" s="52">
        <f t="shared" si="0"/>
        <v>0</v>
      </c>
      <c r="H47" s="52">
        <f t="shared" si="1"/>
        <v>29526</v>
      </c>
      <c r="I47" s="53">
        <f t="shared" si="2"/>
        <v>0</v>
      </c>
      <c r="J47" s="14"/>
      <c r="K47" s="29"/>
      <c r="L47" s="49"/>
      <c r="M47" s="47" t="s">
        <v>185</v>
      </c>
      <c r="N47" s="10"/>
      <c r="O47" s="21"/>
      <c r="P47" s="12"/>
      <c r="Q47" s="12"/>
      <c r="R47" s="12"/>
      <c r="S47" s="12">
        <v>29526</v>
      </c>
      <c r="T47" s="12"/>
      <c r="U47" s="12"/>
      <c r="V47" s="12"/>
      <c r="W47" s="12"/>
      <c r="X47" s="12"/>
      <c r="Y47" s="12"/>
      <c r="Z47" s="12"/>
      <c r="AA47" s="12"/>
      <c r="AB47" s="46"/>
      <c r="AC47" s="46"/>
      <c r="AD47" s="46"/>
      <c r="AE47" s="46"/>
      <c r="AF47" s="46"/>
      <c r="AG47" s="46"/>
      <c r="AH47" s="46"/>
      <c r="AI47" s="46"/>
      <c r="AJ47" s="46"/>
      <c r="AK47" s="46"/>
      <c r="AL47" s="46"/>
      <c r="AM47" s="46"/>
    </row>
    <row r="48" spans="1:39" ht="82.5">
      <c r="A48" s="50">
        <v>44</v>
      </c>
      <c r="B48" s="49" t="s">
        <v>277</v>
      </c>
      <c r="C48" s="50" t="s">
        <v>240</v>
      </c>
      <c r="D48" s="3" t="s">
        <v>244</v>
      </c>
      <c r="E48" s="49" t="s">
        <v>246</v>
      </c>
      <c r="F48" s="52">
        <v>91444</v>
      </c>
      <c r="G48" s="52">
        <f t="shared" si="0"/>
        <v>0</v>
      </c>
      <c r="H48" s="52">
        <f t="shared" si="1"/>
        <v>91444</v>
      </c>
      <c r="I48" s="53">
        <f t="shared" si="2"/>
        <v>0</v>
      </c>
      <c r="J48" s="14" t="s">
        <v>245</v>
      </c>
      <c r="K48" s="29"/>
      <c r="L48" s="49"/>
      <c r="M48" s="47" t="s">
        <v>185</v>
      </c>
      <c r="N48" s="10"/>
      <c r="O48" s="21"/>
      <c r="P48" s="12"/>
      <c r="Q48" s="12"/>
      <c r="R48" s="12"/>
      <c r="S48" s="12">
        <v>91444</v>
      </c>
      <c r="T48" s="12"/>
      <c r="U48" s="12"/>
      <c r="V48" s="12"/>
      <c r="W48" s="12"/>
      <c r="X48" s="12"/>
      <c r="Y48" s="12"/>
      <c r="Z48" s="12"/>
      <c r="AA48" s="12"/>
      <c r="AB48" s="46"/>
      <c r="AC48" s="46"/>
      <c r="AD48" s="46"/>
      <c r="AE48" s="46"/>
      <c r="AF48" s="46"/>
      <c r="AG48" s="46"/>
      <c r="AH48" s="46"/>
      <c r="AI48" s="46"/>
      <c r="AJ48" s="46"/>
      <c r="AK48" s="46"/>
      <c r="AL48" s="46"/>
      <c r="AM48" s="46"/>
    </row>
    <row r="49" spans="1:39" ht="60" customHeight="1">
      <c r="A49" s="50">
        <v>45</v>
      </c>
      <c r="B49" s="71" t="s">
        <v>371</v>
      </c>
      <c r="C49" s="50" t="s">
        <v>368</v>
      </c>
      <c r="D49" s="3" t="s">
        <v>369</v>
      </c>
      <c r="E49" s="49" t="s">
        <v>370</v>
      </c>
      <c r="F49" s="52">
        <v>769000</v>
      </c>
      <c r="G49" s="52">
        <f t="shared" si="0"/>
        <v>0</v>
      </c>
      <c r="H49" s="52">
        <f t="shared" si="1"/>
        <v>769000</v>
      </c>
      <c r="I49" s="53">
        <f t="shared" si="2"/>
        <v>0</v>
      </c>
      <c r="J49" s="14" t="s">
        <v>334</v>
      </c>
      <c r="K49" s="29"/>
      <c r="L49" s="49"/>
      <c r="M49" s="47" t="s">
        <v>185</v>
      </c>
      <c r="N49" s="10"/>
      <c r="O49" s="21"/>
      <c r="P49" s="12"/>
      <c r="Q49" s="12"/>
      <c r="R49" s="12"/>
      <c r="S49" s="12"/>
      <c r="T49" s="12"/>
      <c r="U49" s="12">
        <v>769000</v>
      </c>
      <c r="V49" s="12"/>
      <c r="W49" s="12"/>
      <c r="X49" s="12"/>
      <c r="Y49" s="12"/>
      <c r="Z49" s="12"/>
      <c r="AA49" s="12"/>
      <c r="AB49" s="46"/>
      <c r="AC49" s="46"/>
      <c r="AD49" s="46"/>
      <c r="AE49" s="46"/>
      <c r="AF49" s="46"/>
      <c r="AG49" s="46"/>
      <c r="AH49" s="46"/>
      <c r="AI49" s="46"/>
      <c r="AJ49" s="46"/>
      <c r="AK49" s="46"/>
      <c r="AL49" s="46"/>
      <c r="AM49" s="46"/>
    </row>
    <row r="50" spans="1:39" ht="60" customHeight="1">
      <c r="A50" s="50">
        <v>46</v>
      </c>
      <c r="B50" s="72"/>
      <c r="C50" s="50" t="s">
        <v>368</v>
      </c>
      <c r="D50" s="3" t="s">
        <v>400</v>
      </c>
      <c r="E50" s="49" t="s">
        <v>402</v>
      </c>
      <c r="F50" s="52">
        <v>3378</v>
      </c>
      <c r="G50" s="52">
        <f>V50</f>
        <v>0</v>
      </c>
      <c r="H50" s="52">
        <f>SUM(P50:V50)</f>
        <v>0</v>
      </c>
      <c r="I50" s="53">
        <f>F50-H50</f>
        <v>3378</v>
      </c>
      <c r="J50" s="14" t="s">
        <v>334</v>
      </c>
      <c r="K50" s="29"/>
      <c r="L50" s="49"/>
      <c r="M50" s="47" t="s">
        <v>401</v>
      </c>
      <c r="N50" s="10"/>
      <c r="O50" s="21"/>
      <c r="P50" s="12"/>
      <c r="Q50" s="12"/>
      <c r="R50" s="12"/>
      <c r="S50" s="12"/>
      <c r="T50" s="12"/>
      <c r="U50" s="12"/>
      <c r="V50" s="12"/>
      <c r="W50" s="12"/>
      <c r="X50" s="12"/>
      <c r="Y50" s="12"/>
      <c r="Z50" s="12"/>
      <c r="AA50" s="12"/>
      <c r="AB50" s="46"/>
      <c r="AC50" s="46"/>
      <c r="AD50" s="46"/>
      <c r="AE50" s="46"/>
      <c r="AF50" s="46"/>
      <c r="AG50" s="46"/>
      <c r="AH50" s="46"/>
      <c r="AI50" s="46"/>
      <c r="AJ50" s="46"/>
      <c r="AK50" s="46"/>
      <c r="AL50" s="46"/>
      <c r="AM50" s="46"/>
    </row>
    <row r="51" spans="1:39" ht="115.5">
      <c r="A51" s="50">
        <v>47</v>
      </c>
      <c r="B51" s="49" t="s">
        <v>312</v>
      </c>
      <c r="C51" s="50" t="s">
        <v>308</v>
      </c>
      <c r="D51" s="3" t="s">
        <v>309</v>
      </c>
      <c r="E51" s="49" t="s">
        <v>310</v>
      </c>
      <c r="F51" s="52">
        <v>11550</v>
      </c>
      <c r="G51" s="52">
        <f t="shared" si="0"/>
        <v>0</v>
      </c>
      <c r="H51" s="52">
        <f t="shared" si="1"/>
        <v>11550</v>
      </c>
      <c r="I51" s="53">
        <f t="shared" si="2"/>
        <v>0</v>
      </c>
      <c r="J51" s="14" t="s">
        <v>311</v>
      </c>
      <c r="K51" s="29"/>
      <c r="L51" s="49"/>
      <c r="M51" s="47" t="s">
        <v>185</v>
      </c>
      <c r="N51" s="10"/>
      <c r="O51" s="21"/>
      <c r="P51" s="12"/>
      <c r="Q51" s="12"/>
      <c r="R51" s="12"/>
      <c r="S51" s="12"/>
      <c r="T51" s="12">
        <v>11550</v>
      </c>
      <c r="U51" s="12"/>
      <c r="V51" s="12"/>
      <c r="W51" s="12"/>
      <c r="X51" s="12"/>
      <c r="Y51" s="12"/>
      <c r="Z51" s="12"/>
      <c r="AA51" s="12"/>
      <c r="AB51" s="46"/>
      <c r="AC51" s="46"/>
      <c r="AD51" s="46"/>
      <c r="AE51" s="46"/>
      <c r="AF51" s="46"/>
      <c r="AG51" s="46"/>
      <c r="AH51" s="46"/>
      <c r="AI51" s="46"/>
      <c r="AJ51" s="46"/>
      <c r="AK51" s="46"/>
      <c r="AL51" s="46"/>
      <c r="AM51" s="46"/>
    </row>
    <row r="52" spans="1:39" ht="82.5">
      <c r="A52" s="50">
        <v>48</v>
      </c>
      <c r="B52" s="49" t="s">
        <v>277</v>
      </c>
      <c r="C52" s="50" t="s">
        <v>247</v>
      </c>
      <c r="D52" s="3" t="s">
        <v>248</v>
      </c>
      <c r="E52" s="49" t="s">
        <v>246</v>
      </c>
      <c r="F52" s="52">
        <v>17318</v>
      </c>
      <c r="G52" s="52">
        <f t="shared" si="0"/>
        <v>0</v>
      </c>
      <c r="H52" s="52">
        <f t="shared" si="1"/>
        <v>17318</v>
      </c>
      <c r="I52" s="53">
        <f t="shared" si="2"/>
        <v>0</v>
      </c>
      <c r="J52" s="55" t="s">
        <v>249</v>
      </c>
      <c r="K52" s="29"/>
      <c r="L52" s="49"/>
      <c r="M52" s="47" t="s">
        <v>185</v>
      </c>
      <c r="N52" s="10"/>
      <c r="O52" s="21"/>
      <c r="P52" s="12"/>
      <c r="Q52" s="12"/>
      <c r="R52" s="12"/>
      <c r="S52" s="12">
        <v>17318</v>
      </c>
      <c r="T52" s="12"/>
      <c r="U52" s="12"/>
      <c r="V52" s="12"/>
      <c r="W52" s="12"/>
      <c r="X52" s="12"/>
      <c r="Y52" s="12"/>
      <c r="Z52" s="12"/>
      <c r="AA52" s="12"/>
      <c r="AB52" s="46"/>
      <c r="AC52" s="46"/>
      <c r="AD52" s="46"/>
      <c r="AE52" s="46"/>
      <c r="AF52" s="46"/>
      <c r="AG52" s="46"/>
      <c r="AH52" s="46"/>
      <c r="AI52" s="46"/>
      <c r="AJ52" s="46"/>
      <c r="AK52" s="46"/>
      <c r="AL52" s="46"/>
      <c r="AM52" s="46"/>
    </row>
    <row r="53" spans="1:39" ht="66">
      <c r="A53" s="50">
        <v>49</v>
      </c>
      <c r="B53" s="49" t="s">
        <v>317</v>
      </c>
      <c r="C53" s="50" t="s">
        <v>313</v>
      </c>
      <c r="D53" s="3" t="s">
        <v>314</v>
      </c>
      <c r="E53" s="49" t="s">
        <v>316</v>
      </c>
      <c r="F53" s="52">
        <v>750</v>
      </c>
      <c r="G53" s="52">
        <f t="shared" si="0"/>
        <v>0</v>
      </c>
      <c r="H53" s="52">
        <f t="shared" si="1"/>
        <v>750</v>
      </c>
      <c r="I53" s="53">
        <f t="shared" si="2"/>
        <v>0</v>
      </c>
      <c r="J53" s="55"/>
      <c r="K53" s="29"/>
      <c r="L53" s="49"/>
      <c r="M53" s="47" t="s">
        <v>315</v>
      </c>
      <c r="N53" s="10"/>
      <c r="O53" s="21"/>
      <c r="P53" s="12"/>
      <c r="Q53" s="12"/>
      <c r="R53" s="12"/>
      <c r="S53" s="12"/>
      <c r="T53" s="12">
        <v>750</v>
      </c>
      <c r="U53" s="12"/>
      <c r="V53" s="12"/>
      <c r="W53" s="12"/>
      <c r="X53" s="12"/>
      <c r="Y53" s="12"/>
      <c r="Z53" s="12"/>
      <c r="AA53" s="12"/>
      <c r="AB53" s="46"/>
      <c r="AC53" s="46"/>
      <c r="AD53" s="46"/>
      <c r="AE53" s="46"/>
      <c r="AF53" s="46"/>
      <c r="AG53" s="46"/>
      <c r="AH53" s="46"/>
      <c r="AI53" s="46"/>
      <c r="AJ53" s="46"/>
      <c r="AK53" s="46"/>
      <c r="AL53" s="46"/>
      <c r="AM53" s="46"/>
    </row>
    <row r="54" spans="1:39" ht="132">
      <c r="A54" s="50">
        <v>50</v>
      </c>
      <c r="B54" s="49" t="s">
        <v>255</v>
      </c>
      <c r="C54" s="50" t="s">
        <v>250</v>
      </c>
      <c r="D54" s="3" t="s">
        <v>251</v>
      </c>
      <c r="E54" s="49" t="s">
        <v>252</v>
      </c>
      <c r="F54" s="52">
        <v>6000</v>
      </c>
      <c r="G54" s="52">
        <f t="shared" si="0"/>
        <v>0</v>
      </c>
      <c r="H54" s="52">
        <f t="shared" si="1"/>
        <v>6000</v>
      </c>
      <c r="I54" s="53">
        <f t="shared" si="2"/>
        <v>0</v>
      </c>
      <c r="J54" s="55" t="s">
        <v>254</v>
      </c>
      <c r="K54" s="29"/>
      <c r="L54" s="49"/>
      <c r="M54" s="47" t="s">
        <v>253</v>
      </c>
      <c r="N54" s="10"/>
      <c r="O54" s="21"/>
      <c r="P54" s="12"/>
      <c r="Q54" s="12"/>
      <c r="R54" s="12"/>
      <c r="S54" s="12"/>
      <c r="T54" s="12">
        <v>6000</v>
      </c>
      <c r="U54" s="12"/>
      <c r="V54" s="12"/>
      <c r="W54" s="12"/>
      <c r="X54" s="12"/>
      <c r="Y54" s="12"/>
      <c r="Z54" s="12"/>
      <c r="AA54" s="12"/>
      <c r="AB54" s="46"/>
      <c r="AC54" s="46"/>
      <c r="AD54" s="46"/>
      <c r="AE54" s="46"/>
      <c r="AF54" s="46"/>
      <c r="AG54" s="46"/>
      <c r="AH54" s="46"/>
      <c r="AI54" s="46"/>
      <c r="AJ54" s="46"/>
      <c r="AK54" s="46"/>
      <c r="AL54" s="46"/>
      <c r="AM54" s="46"/>
    </row>
    <row r="55" spans="1:39" ht="148.5">
      <c r="A55" s="50">
        <v>51</v>
      </c>
      <c r="B55" s="49" t="s">
        <v>414</v>
      </c>
      <c r="C55" s="50" t="s">
        <v>403</v>
      </c>
      <c r="D55" s="3" t="s">
        <v>404</v>
      </c>
      <c r="E55" s="49" t="s">
        <v>406</v>
      </c>
      <c r="F55" s="52">
        <v>100000</v>
      </c>
      <c r="G55" s="52">
        <f>V55</f>
        <v>0</v>
      </c>
      <c r="H55" s="52">
        <f>SUM(P55:V55)</f>
        <v>0</v>
      </c>
      <c r="I55" s="53">
        <f>F55-H55</f>
        <v>100000</v>
      </c>
      <c r="J55" s="55" t="s">
        <v>225</v>
      </c>
      <c r="K55" s="29"/>
      <c r="L55" s="49"/>
      <c r="M55" s="47" t="s">
        <v>405</v>
      </c>
      <c r="N55" s="10"/>
      <c r="O55" s="21"/>
      <c r="P55" s="12"/>
      <c r="Q55" s="12"/>
      <c r="R55" s="12"/>
      <c r="S55" s="12"/>
      <c r="T55" s="12"/>
      <c r="U55" s="12"/>
      <c r="V55" s="12"/>
      <c r="W55" s="12"/>
      <c r="X55" s="12"/>
      <c r="Y55" s="12"/>
      <c r="Z55" s="12"/>
      <c r="AA55" s="12"/>
      <c r="AB55" s="46"/>
      <c r="AC55" s="46"/>
      <c r="AD55" s="46"/>
      <c r="AE55" s="46"/>
      <c r="AF55" s="46"/>
      <c r="AG55" s="46"/>
      <c r="AH55" s="46"/>
      <c r="AI55" s="46"/>
      <c r="AJ55" s="46"/>
      <c r="AK55" s="46"/>
      <c r="AL55" s="46"/>
      <c r="AM55" s="46"/>
    </row>
    <row r="56" spans="1:27" ht="115.5">
      <c r="A56" s="50">
        <v>52</v>
      </c>
      <c r="B56" s="1" t="s">
        <v>209</v>
      </c>
      <c r="C56" s="26" t="s">
        <v>152</v>
      </c>
      <c r="D56" s="1" t="s">
        <v>42</v>
      </c>
      <c r="E56" s="1" t="s">
        <v>41</v>
      </c>
      <c r="F56" s="52">
        <v>43387</v>
      </c>
      <c r="G56" s="52">
        <f t="shared" si="0"/>
        <v>0</v>
      </c>
      <c r="H56" s="52">
        <f t="shared" si="1"/>
        <v>43387</v>
      </c>
      <c r="I56" s="53">
        <f t="shared" si="2"/>
        <v>0</v>
      </c>
      <c r="J56" s="33" t="s">
        <v>153</v>
      </c>
      <c r="K56" s="29">
        <v>44021</v>
      </c>
      <c r="L56" s="49" t="s">
        <v>154</v>
      </c>
      <c r="M56" s="47" t="s">
        <v>155</v>
      </c>
      <c r="N56" s="29"/>
      <c r="O56" s="21"/>
      <c r="P56" s="12">
        <v>2446</v>
      </c>
      <c r="Q56" s="12"/>
      <c r="R56" s="12"/>
      <c r="S56" s="12">
        <v>11276</v>
      </c>
      <c r="T56" s="12">
        <v>25587</v>
      </c>
      <c r="U56" s="12">
        <v>4078</v>
      </c>
      <c r="V56" s="12"/>
      <c r="W56" s="12"/>
      <c r="X56" s="12"/>
      <c r="Y56" s="12"/>
      <c r="Z56" s="12"/>
      <c r="AA56" s="12"/>
    </row>
    <row r="57" spans="1:27" s="41" customFormat="1" ht="49.5">
      <c r="A57" s="50">
        <v>53</v>
      </c>
      <c r="B57" s="51"/>
      <c r="C57" s="24" t="s">
        <v>156</v>
      </c>
      <c r="D57" s="25" t="s">
        <v>157</v>
      </c>
      <c r="E57" s="23" t="s">
        <v>158</v>
      </c>
      <c r="F57" s="54">
        <v>330386</v>
      </c>
      <c r="G57" s="52">
        <f t="shared" si="0"/>
        <v>0</v>
      </c>
      <c r="H57" s="52">
        <f t="shared" si="1"/>
        <v>330386</v>
      </c>
      <c r="I57" s="53">
        <f t="shared" si="2"/>
        <v>0</v>
      </c>
      <c r="J57" s="33"/>
      <c r="K57" s="30"/>
      <c r="L57" s="49" t="s">
        <v>159</v>
      </c>
      <c r="M57" s="40" t="s">
        <v>160</v>
      </c>
      <c r="N57" s="26"/>
      <c r="O57" s="27"/>
      <c r="P57" s="28">
        <v>128870</v>
      </c>
      <c r="Q57" s="28">
        <v>62059</v>
      </c>
      <c r="R57" s="28">
        <v>62094</v>
      </c>
      <c r="S57" s="28">
        <v>42900</v>
      </c>
      <c r="T57" s="28">
        <v>34463</v>
      </c>
      <c r="U57" s="28"/>
      <c r="V57" s="28"/>
      <c r="W57" s="28"/>
      <c r="X57" s="28"/>
      <c r="Y57" s="28"/>
      <c r="Z57" s="28"/>
      <c r="AA57" s="28"/>
    </row>
    <row r="58" spans="1:27" s="41" customFormat="1" ht="66">
      <c r="A58" s="50">
        <v>54</v>
      </c>
      <c r="B58" s="51" t="s">
        <v>207</v>
      </c>
      <c r="C58" s="24" t="s">
        <v>204</v>
      </c>
      <c r="D58" s="25" t="s">
        <v>205</v>
      </c>
      <c r="E58" s="23" t="s">
        <v>206</v>
      </c>
      <c r="F58" s="54">
        <v>800000</v>
      </c>
      <c r="G58" s="52">
        <f t="shared" si="0"/>
        <v>0</v>
      </c>
      <c r="H58" s="52">
        <f t="shared" si="1"/>
        <v>800000</v>
      </c>
      <c r="I58" s="53">
        <f t="shared" si="2"/>
        <v>0</v>
      </c>
      <c r="J58" s="33"/>
      <c r="K58" s="30">
        <v>43927</v>
      </c>
      <c r="L58" s="49"/>
      <c r="M58" s="40" t="s">
        <v>115</v>
      </c>
      <c r="N58" s="26"/>
      <c r="O58" s="27"/>
      <c r="P58" s="28"/>
      <c r="Q58" s="28"/>
      <c r="R58" s="28"/>
      <c r="S58" s="28">
        <v>800000</v>
      </c>
      <c r="T58" s="28"/>
      <c r="U58" s="28"/>
      <c r="V58" s="28"/>
      <c r="W58" s="28"/>
      <c r="X58" s="28"/>
      <c r="Y58" s="28"/>
      <c r="Z58" s="28"/>
      <c r="AA58" s="28"/>
    </row>
    <row r="59" spans="1:27" s="41" customFormat="1" ht="99">
      <c r="A59" s="50">
        <v>55</v>
      </c>
      <c r="B59" s="51" t="s">
        <v>321</v>
      </c>
      <c r="C59" s="24" t="s">
        <v>319</v>
      </c>
      <c r="D59" s="25" t="s">
        <v>320</v>
      </c>
      <c r="E59" s="23" t="s">
        <v>322</v>
      </c>
      <c r="F59" s="54">
        <v>35400</v>
      </c>
      <c r="G59" s="52">
        <f t="shared" si="0"/>
        <v>0</v>
      </c>
      <c r="H59" s="52">
        <f t="shared" si="1"/>
        <v>35400</v>
      </c>
      <c r="I59" s="53">
        <f t="shared" si="2"/>
        <v>0</v>
      </c>
      <c r="J59" s="33" t="s">
        <v>298</v>
      </c>
      <c r="K59" s="30"/>
      <c r="L59" s="49"/>
      <c r="M59" s="40" t="s">
        <v>264</v>
      </c>
      <c r="N59" s="26"/>
      <c r="O59" s="27"/>
      <c r="P59" s="28"/>
      <c r="Q59" s="28"/>
      <c r="R59" s="28"/>
      <c r="S59" s="28"/>
      <c r="T59" s="28"/>
      <c r="U59" s="28">
        <v>35400</v>
      </c>
      <c r="V59" s="28"/>
      <c r="W59" s="28"/>
      <c r="X59" s="28"/>
      <c r="Y59" s="28"/>
      <c r="Z59" s="28"/>
      <c r="AA59" s="28"/>
    </row>
    <row r="60" spans="1:27" s="41" customFormat="1" ht="181.5">
      <c r="A60" s="50">
        <v>56</v>
      </c>
      <c r="B60" s="51" t="s">
        <v>267</v>
      </c>
      <c r="C60" s="24" t="s">
        <v>256</v>
      </c>
      <c r="D60" s="25" t="s">
        <v>257</v>
      </c>
      <c r="E60" s="23" t="s">
        <v>258</v>
      </c>
      <c r="F60" s="54">
        <v>945274</v>
      </c>
      <c r="G60" s="52">
        <f t="shared" si="0"/>
        <v>13258</v>
      </c>
      <c r="H60" s="52">
        <f t="shared" si="1"/>
        <v>894602</v>
      </c>
      <c r="I60" s="53">
        <f t="shared" si="2"/>
        <v>50672</v>
      </c>
      <c r="J60" s="33"/>
      <c r="K60" s="30"/>
      <c r="L60" s="49"/>
      <c r="M60" s="40" t="s">
        <v>155</v>
      </c>
      <c r="N60" s="26"/>
      <c r="O60" s="27"/>
      <c r="P60" s="28"/>
      <c r="Q60" s="28"/>
      <c r="R60" s="28"/>
      <c r="S60" s="28">
        <v>645446</v>
      </c>
      <c r="T60" s="28">
        <v>117949</v>
      </c>
      <c r="U60" s="28">
        <v>117949</v>
      </c>
      <c r="V60" s="28">
        <v>13258</v>
      </c>
      <c r="W60" s="28"/>
      <c r="X60" s="28"/>
      <c r="Y60" s="28"/>
      <c r="Z60" s="28"/>
      <c r="AA60" s="28"/>
    </row>
    <row r="61" spans="1:27" s="41" customFormat="1" ht="99">
      <c r="A61" s="50">
        <v>57</v>
      </c>
      <c r="B61" s="51" t="s">
        <v>329</v>
      </c>
      <c r="C61" s="24" t="s">
        <v>324</v>
      </c>
      <c r="D61" s="25" t="s">
        <v>325</v>
      </c>
      <c r="E61" s="23" t="s">
        <v>326</v>
      </c>
      <c r="F61" s="54">
        <v>37080</v>
      </c>
      <c r="G61" s="52">
        <f t="shared" si="0"/>
        <v>0</v>
      </c>
      <c r="H61" s="52">
        <f t="shared" si="1"/>
        <v>0</v>
      </c>
      <c r="I61" s="53">
        <f t="shared" si="2"/>
        <v>37080</v>
      </c>
      <c r="J61" s="33" t="s">
        <v>328</v>
      </c>
      <c r="K61" s="30"/>
      <c r="L61" s="49"/>
      <c r="M61" s="40" t="s">
        <v>327</v>
      </c>
      <c r="N61" s="26"/>
      <c r="O61" s="27"/>
      <c r="P61" s="28"/>
      <c r="Q61" s="28"/>
      <c r="R61" s="28"/>
      <c r="S61" s="28"/>
      <c r="T61" s="28"/>
      <c r="U61" s="28"/>
      <c r="V61" s="28"/>
      <c r="W61" s="28"/>
      <c r="X61" s="28"/>
      <c r="Y61" s="28"/>
      <c r="Z61" s="28"/>
      <c r="AA61" s="28"/>
    </row>
    <row r="62" spans="1:27" s="41" customFormat="1" ht="66">
      <c r="A62" s="50">
        <v>58</v>
      </c>
      <c r="B62" s="51" t="s">
        <v>409</v>
      </c>
      <c r="C62" s="24" t="s">
        <v>388</v>
      </c>
      <c r="D62" s="25" t="s">
        <v>407</v>
      </c>
      <c r="E62" s="23" t="s">
        <v>408</v>
      </c>
      <c r="F62" s="54">
        <v>17610</v>
      </c>
      <c r="G62" s="52">
        <f>V62</f>
        <v>17610</v>
      </c>
      <c r="H62" s="52">
        <f>SUM(P62:V62)</f>
        <v>17610</v>
      </c>
      <c r="I62" s="53">
        <f>F62-H62</f>
        <v>0</v>
      </c>
      <c r="J62" s="33" t="s">
        <v>334</v>
      </c>
      <c r="K62" s="30">
        <v>44027</v>
      </c>
      <c r="L62" s="49"/>
      <c r="M62" s="40" t="s">
        <v>389</v>
      </c>
      <c r="N62" s="26"/>
      <c r="O62" s="27"/>
      <c r="P62" s="28"/>
      <c r="Q62" s="28"/>
      <c r="R62" s="28"/>
      <c r="S62" s="28"/>
      <c r="T62" s="28"/>
      <c r="U62" s="28"/>
      <c r="V62" s="28">
        <v>17610</v>
      </c>
      <c r="W62" s="28"/>
      <c r="X62" s="28"/>
      <c r="Y62" s="28"/>
      <c r="Z62" s="28"/>
      <c r="AA62" s="28"/>
    </row>
    <row r="63" spans="1:27" s="41" customFormat="1" ht="66">
      <c r="A63" s="50">
        <v>59</v>
      </c>
      <c r="B63" s="51" t="s">
        <v>266</v>
      </c>
      <c r="C63" s="24" t="s">
        <v>261</v>
      </c>
      <c r="D63" s="25" t="s">
        <v>262</v>
      </c>
      <c r="E63" s="23" t="s">
        <v>263</v>
      </c>
      <c r="F63" s="54">
        <v>22828</v>
      </c>
      <c r="G63" s="52">
        <f t="shared" si="0"/>
        <v>22828</v>
      </c>
      <c r="H63" s="52">
        <f t="shared" si="1"/>
        <v>22828</v>
      </c>
      <c r="I63" s="53">
        <f t="shared" si="2"/>
        <v>0</v>
      </c>
      <c r="J63" s="33" t="s">
        <v>265</v>
      </c>
      <c r="K63" s="30">
        <v>44019</v>
      </c>
      <c r="L63" s="49"/>
      <c r="M63" s="40" t="s">
        <v>264</v>
      </c>
      <c r="N63" s="26"/>
      <c r="O63" s="27"/>
      <c r="P63" s="28"/>
      <c r="Q63" s="28"/>
      <c r="R63" s="28"/>
      <c r="S63" s="28"/>
      <c r="T63" s="28"/>
      <c r="U63" s="28"/>
      <c r="V63" s="28">
        <v>22828</v>
      </c>
      <c r="W63" s="28"/>
      <c r="X63" s="28"/>
      <c r="Y63" s="28"/>
      <c r="Z63" s="28"/>
      <c r="AA63" s="28"/>
    </row>
    <row r="64" spans="1:27" s="41" customFormat="1" ht="82.5">
      <c r="A64" s="50">
        <v>60</v>
      </c>
      <c r="B64" s="51" t="s">
        <v>377</v>
      </c>
      <c r="C64" s="24" t="s">
        <v>372</v>
      </c>
      <c r="D64" s="25" t="s">
        <v>373</v>
      </c>
      <c r="E64" s="23" t="s">
        <v>374</v>
      </c>
      <c r="F64" s="54">
        <v>3000</v>
      </c>
      <c r="G64" s="52">
        <f>V64</f>
        <v>0</v>
      </c>
      <c r="H64" s="52">
        <f>SUM(P64:V64)</f>
        <v>3000</v>
      </c>
      <c r="I64" s="53">
        <f>F64-H64</f>
        <v>0</v>
      </c>
      <c r="J64" s="33" t="s">
        <v>376</v>
      </c>
      <c r="K64" s="30">
        <v>44018</v>
      </c>
      <c r="L64" s="49"/>
      <c r="M64" s="40" t="s">
        <v>264</v>
      </c>
      <c r="N64" s="26"/>
      <c r="O64" s="27"/>
      <c r="P64" s="28"/>
      <c r="Q64" s="28"/>
      <c r="R64" s="28"/>
      <c r="S64" s="28"/>
      <c r="T64" s="28"/>
      <c r="U64" s="28">
        <v>3000</v>
      </c>
      <c r="V64" s="28"/>
      <c r="W64" s="28"/>
      <c r="X64" s="28"/>
      <c r="Y64" s="28"/>
      <c r="Z64" s="28"/>
      <c r="AA64" s="28"/>
    </row>
    <row r="65" spans="1:27" s="41" customFormat="1" ht="66">
      <c r="A65" s="50">
        <v>61</v>
      </c>
      <c r="B65" s="51" t="s">
        <v>192</v>
      </c>
      <c r="C65" s="24" t="s">
        <v>187</v>
      </c>
      <c r="D65" s="25" t="s">
        <v>188</v>
      </c>
      <c r="E65" s="23" t="s">
        <v>189</v>
      </c>
      <c r="F65" s="54">
        <v>32720</v>
      </c>
      <c r="G65" s="52">
        <f t="shared" si="0"/>
        <v>0</v>
      </c>
      <c r="H65" s="52">
        <f t="shared" si="1"/>
        <v>32720</v>
      </c>
      <c r="I65" s="53">
        <f t="shared" si="2"/>
        <v>0</v>
      </c>
      <c r="J65" s="33" t="s">
        <v>191</v>
      </c>
      <c r="K65" s="30">
        <v>43999</v>
      </c>
      <c r="L65" s="49"/>
      <c r="M65" s="40" t="s">
        <v>190</v>
      </c>
      <c r="N65" s="26"/>
      <c r="O65" s="27"/>
      <c r="P65" s="28"/>
      <c r="Q65" s="28">
        <v>3500</v>
      </c>
      <c r="R65" s="28">
        <v>1500</v>
      </c>
      <c r="S65" s="28"/>
      <c r="T65" s="28"/>
      <c r="U65" s="28">
        <v>27720</v>
      </c>
      <c r="V65" s="28"/>
      <c r="W65" s="28"/>
      <c r="X65" s="28"/>
      <c r="Y65" s="28"/>
      <c r="Z65" s="28"/>
      <c r="AA65" s="28"/>
    </row>
    <row r="66" spans="1:27" s="41" customFormat="1" ht="148.5">
      <c r="A66" s="50">
        <v>62</v>
      </c>
      <c r="B66" s="51" t="s">
        <v>345</v>
      </c>
      <c r="C66" s="24" t="s">
        <v>335</v>
      </c>
      <c r="D66" s="25" t="s">
        <v>336</v>
      </c>
      <c r="E66" s="23" t="s">
        <v>337</v>
      </c>
      <c r="F66" s="54">
        <v>47042</v>
      </c>
      <c r="G66" s="52">
        <f t="shared" si="0"/>
        <v>0</v>
      </c>
      <c r="H66" s="52">
        <f t="shared" si="1"/>
        <v>47042</v>
      </c>
      <c r="I66" s="53">
        <f t="shared" si="2"/>
        <v>0</v>
      </c>
      <c r="J66" s="33" t="s">
        <v>334</v>
      </c>
      <c r="K66" s="30">
        <v>44001</v>
      </c>
      <c r="L66" s="49"/>
      <c r="M66" s="40" t="s">
        <v>190</v>
      </c>
      <c r="N66" s="26"/>
      <c r="O66" s="27"/>
      <c r="P66" s="28"/>
      <c r="Q66" s="28"/>
      <c r="R66" s="28"/>
      <c r="S66" s="28"/>
      <c r="T66" s="28">
        <v>7127</v>
      </c>
      <c r="U66" s="28">
        <v>39915</v>
      </c>
      <c r="V66" s="28"/>
      <c r="W66" s="28"/>
      <c r="X66" s="28"/>
      <c r="Y66" s="28"/>
      <c r="Z66" s="28"/>
      <c r="AA66" s="28"/>
    </row>
    <row r="67" spans="1:27" s="41" customFormat="1" ht="132">
      <c r="A67" s="50">
        <v>63</v>
      </c>
      <c r="B67" s="51" t="s">
        <v>344</v>
      </c>
      <c r="C67" s="24" t="s">
        <v>339</v>
      </c>
      <c r="D67" s="25" t="s">
        <v>340</v>
      </c>
      <c r="E67" s="23" t="s">
        <v>341</v>
      </c>
      <c r="F67" s="54">
        <v>674960</v>
      </c>
      <c r="G67" s="52">
        <f t="shared" si="0"/>
        <v>68319</v>
      </c>
      <c r="H67" s="52">
        <f t="shared" si="1"/>
        <v>234432</v>
      </c>
      <c r="I67" s="53">
        <f t="shared" si="2"/>
        <v>440528</v>
      </c>
      <c r="J67" s="33" t="s">
        <v>45</v>
      </c>
      <c r="K67" s="30"/>
      <c r="L67" s="49"/>
      <c r="M67" s="40" t="s">
        <v>160</v>
      </c>
      <c r="N67" s="26"/>
      <c r="O67" s="27"/>
      <c r="P67" s="28"/>
      <c r="Q67" s="28"/>
      <c r="R67" s="28"/>
      <c r="S67" s="28"/>
      <c r="T67" s="28">
        <v>67437</v>
      </c>
      <c r="U67" s="28">
        <v>98676</v>
      </c>
      <c r="V67" s="28">
        <v>68319</v>
      </c>
      <c r="W67" s="28"/>
      <c r="X67" s="28"/>
      <c r="Y67" s="28"/>
      <c r="Z67" s="28"/>
      <c r="AA67" s="28"/>
    </row>
    <row r="68" spans="1:27" s="41" customFormat="1" ht="82.5">
      <c r="A68" s="50">
        <v>64</v>
      </c>
      <c r="B68" s="51" t="s">
        <v>383</v>
      </c>
      <c r="C68" s="24" t="s">
        <v>378</v>
      </c>
      <c r="D68" s="25" t="s">
        <v>379</v>
      </c>
      <c r="E68" s="23" t="s">
        <v>380</v>
      </c>
      <c r="F68" s="54">
        <v>20000</v>
      </c>
      <c r="G68" s="52">
        <f t="shared" si="0"/>
        <v>0</v>
      </c>
      <c r="H68" s="52">
        <f t="shared" si="1"/>
        <v>0</v>
      </c>
      <c r="I68" s="53">
        <f t="shared" si="2"/>
        <v>20000</v>
      </c>
      <c r="J68" s="33" t="s">
        <v>382</v>
      </c>
      <c r="K68" s="30"/>
      <c r="L68" s="49"/>
      <c r="M68" s="40" t="s">
        <v>327</v>
      </c>
      <c r="N68" s="26"/>
      <c r="O68" s="27"/>
      <c r="P68" s="28"/>
      <c r="Q68" s="28"/>
      <c r="R68" s="28"/>
      <c r="S68" s="28"/>
      <c r="T68" s="28"/>
      <c r="U68" s="28"/>
      <c r="V68" s="28"/>
      <c r="W68" s="28"/>
      <c r="X68" s="28"/>
      <c r="Y68" s="28"/>
      <c r="Z68" s="28"/>
      <c r="AA68" s="28"/>
    </row>
    <row r="69" spans="1:27" s="38" customFormat="1" ht="24.75" customHeight="1">
      <c r="A69" s="15"/>
      <c r="B69" s="16" t="s">
        <v>1</v>
      </c>
      <c r="C69" s="17"/>
      <c r="D69" s="18"/>
      <c r="E69" s="18"/>
      <c r="F69" s="19">
        <f>SUM(F5:F68)</f>
        <v>12424209</v>
      </c>
      <c r="G69" s="19">
        <f>SUM(G5:G68)</f>
        <v>1138394</v>
      </c>
      <c r="H69" s="19">
        <f>SUM(H5:H68)</f>
        <v>10970362</v>
      </c>
      <c r="I69" s="19">
        <f>SUM(I5:I68)</f>
        <v>1453847</v>
      </c>
      <c r="J69" s="20"/>
      <c r="K69" s="31"/>
      <c r="L69" s="42"/>
      <c r="M69" s="48"/>
      <c r="N69" s="34"/>
      <c r="O69" s="22"/>
      <c r="P69" s="13"/>
      <c r="Q69" s="13"/>
      <c r="R69" s="13"/>
      <c r="S69" s="13"/>
      <c r="T69" s="13"/>
      <c r="U69" s="13"/>
      <c r="V69" s="13"/>
      <c r="W69" s="13"/>
      <c r="X69" s="13"/>
      <c r="Y69" s="13"/>
      <c r="Z69" s="13"/>
      <c r="AA69" s="13"/>
    </row>
    <row r="70" spans="1:10" ht="6" customHeight="1">
      <c r="A70" s="4"/>
      <c r="B70" s="5"/>
      <c r="C70" s="6"/>
      <c r="D70" s="43"/>
      <c r="E70" s="5"/>
      <c r="F70" s="5"/>
      <c r="G70" s="5"/>
      <c r="H70" s="5"/>
      <c r="I70" s="5"/>
      <c r="J70" s="6"/>
    </row>
    <row r="71" spans="1:7" ht="16.5" hidden="1">
      <c r="A71" s="75" t="s">
        <v>161</v>
      </c>
      <c r="B71" s="75"/>
      <c r="C71" s="75"/>
      <c r="D71" s="75"/>
      <c r="E71" s="75"/>
      <c r="F71" s="75"/>
      <c r="G71" s="75"/>
    </row>
    <row r="72" spans="1:7" ht="16.5" hidden="1">
      <c r="A72" s="64" t="s">
        <v>162</v>
      </c>
      <c r="B72" s="64"/>
      <c r="C72" s="64"/>
      <c r="D72" s="64"/>
      <c r="E72" s="64"/>
      <c r="F72" s="64"/>
      <c r="G72" s="64"/>
    </row>
    <row r="73" spans="1:7" ht="16.5" hidden="1">
      <c r="A73" s="65" t="s">
        <v>163</v>
      </c>
      <c r="B73" s="65"/>
      <c r="C73" s="65"/>
      <c r="D73" s="65"/>
      <c r="E73" s="65"/>
      <c r="F73" s="65"/>
      <c r="G73" s="65"/>
    </row>
    <row r="74" spans="1:27" s="7" customFormat="1" ht="16.5" hidden="1">
      <c r="A74" s="65" t="s">
        <v>164</v>
      </c>
      <c r="B74" s="65"/>
      <c r="C74" s="65"/>
      <c r="D74" s="65"/>
      <c r="E74" s="65"/>
      <c r="F74" s="65"/>
      <c r="G74" s="65"/>
      <c r="J74" s="9"/>
      <c r="K74" s="32"/>
      <c r="L74" s="39"/>
      <c r="M74" s="44"/>
      <c r="N74" s="44"/>
      <c r="O74" s="45"/>
      <c r="P74" s="46"/>
      <c r="Q74" s="46"/>
      <c r="R74" s="46"/>
      <c r="S74" s="46"/>
      <c r="T74" s="46"/>
      <c r="U74" s="46"/>
      <c r="V74" s="46"/>
      <c r="W74" s="46"/>
      <c r="X74" s="46"/>
      <c r="Y74" s="46"/>
      <c r="Z74" s="46"/>
      <c r="AA74" s="46"/>
    </row>
    <row r="75" spans="1:27" s="7" customFormat="1" ht="19.5">
      <c r="A75" s="66" t="s">
        <v>165</v>
      </c>
      <c r="B75" s="66"/>
      <c r="C75" s="66"/>
      <c r="D75" s="8"/>
      <c r="E75" s="67" t="s">
        <v>166</v>
      </c>
      <c r="F75" s="67"/>
      <c r="G75" s="67"/>
      <c r="J75" s="9"/>
      <c r="K75" s="32"/>
      <c r="L75" s="39"/>
      <c r="M75" s="44"/>
      <c r="N75" s="44"/>
      <c r="O75" s="45"/>
      <c r="P75" s="46"/>
      <c r="Q75" s="46"/>
      <c r="R75" s="46"/>
      <c r="S75" s="46"/>
      <c r="T75" s="46"/>
      <c r="U75" s="46"/>
      <c r="V75" s="46"/>
      <c r="W75" s="46"/>
      <c r="X75" s="46"/>
      <c r="Y75" s="46"/>
      <c r="Z75" s="46"/>
      <c r="AA75" s="46"/>
    </row>
  </sheetData>
  <sheetProtection/>
  <autoFilter ref="A4:AA69"/>
  <mergeCells count="25">
    <mergeCell ref="O3:O4"/>
    <mergeCell ref="A1:L1"/>
    <mergeCell ref="A2:L2"/>
    <mergeCell ref="A3:A4"/>
    <mergeCell ref="B3:B4"/>
    <mergeCell ref="C3:C4"/>
    <mergeCell ref="D3:D4"/>
    <mergeCell ref="F3:F4"/>
    <mergeCell ref="A75:C75"/>
    <mergeCell ref="E75:G75"/>
    <mergeCell ref="L3:L4"/>
    <mergeCell ref="P3:AA3"/>
    <mergeCell ref="B32:B33"/>
    <mergeCell ref="A71:G71"/>
    <mergeCell ref="A72:G72"/>
    <mergeCell ref="A73:G73"/>
    <mergeCell ref="M3:M4"/>
    <mergeCell ref="N3:N4"/>
    <mergeCell ref="A74:G74"/>
    <mergeCell ref="J3:J4"/>
    <mergeCell ref="K3:K4"/>
    <mergeCell ref="B49:B50"/>
    <mergeCell ref="E3:E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rowBreaks count="1" manualBreakCount="1">
    <brk id="31" max="11" man="1"/>
  </rowBreaks>
</worksheet>
</file>

<file path=xl/worksheets/sheet6.xml><?xml version="1.0" encoding="utf-8"?>
<worksheet xmlns="http://schemas.openxmlformats.org/spreadsheetml/2006/main" xmlns:r="http://schemas.openxmlformats.org/officeDocument/2006/relationships">
  <sheetPr>
    <pageSetUpPr fitToPage="1"/>
  </sheetPr>
  <dimension ref="A1:AM71"/>
  <sheetViews>
    <sheetView zoomScalePageLayoutView="0" workbookViewId="0" topLeftCell="A1">
      <pane xSplit="3" ySplit="4" topLeftCell="D41" activePane="bottomRight" state="frozen"/>
      <selection pane="topLeft" activeCell="A1" sqref="A1"/>
      <selection pane="topRight" activeCell="D1" sqref="D1"/>
      <selection pane="bottomLeft" activeCell="A5" sqref="A5"/>
      <selection pane="bottomRight" activeCell="D7" sqref="D7"/>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bestFit="1" customWidth="1"/>
    <col min="12" max="12" width="16.625" style="39" customWidth="1"/>
    <col min="13" max="13" width="9.00390625" style="44" customWidth="1"/>
    <col min="14" max="14" width="12.625" style="44" hidden="1" customWidth="1"/>
    <col min="15" max="15" width="9.00390625" style="45" customWidth="1"/>
    <col min="16" max="16" width="12.25390625" style="46" hidden="1" customWidth="1"/>
    <col min="17" max="17" width="10.50390625" style="46" hidden="1" customWidth="1"/>
    <col min="18" max="19" width="9.00390625" style="46" hidden="1" customWidth="1"/>
    <col min="20" max="20" width="10.50390625" style="46" hidden="1" customWidth="1"/>
    <col min="21" max="21" width="10.50390625" style="46" customWidth="1"/>
    <col min="22" max="24" width="9.00390625" style="46" customWidth="1"/>
    <col min="25" max="25" width="10.50390625" style="46"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346</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U5</f>
        <v>1834</v>
      </c>
      <c r="H5" s="52">
        <f>SUM(P5:U5)</f>
        <v>6956</v>
      </c>
      <c r="I5" s="53">
        <f>F5-H5</f>
        <v>13564</v>
      </c>
      <c r="J5" s="14" t="s">
        <v>34</v>
      </c>
      <c r="K5" s="29"/>
      <c r="L5" s="49" t="s">
        <v>64</v>
      </c>
      <c r="M5" s="47" t="s">
        <v>65</v>
      </c>
      <c r="N5" s="33"/>
      <c r="O5" s="21"/>
      <c r="P5" s="12"/>
      <c r="Q5" s="12">
        <v>720</v>
      </c>
      <c r="R5" s="12"/>
      <c r="S5" s="12">
        <v>2201</v>
      </c>
      <c r="T5" s="12">
        <v>2201</v>
      </c>
      <c r="U5" s="12">
        <v>1834</v>
      </c>
      <c r="V5" s="12"/>
      <c r="W5" s="12"/>
      <c r="X5" s="12"/>
      <c r="Y5" s="12"/>
      <c r="Z5" s="12"/>
      <c r="AA5" s="12"/>
    </row>
    <row r="6" spans="1:27" ht="99">
      <c r="A6" s="50">
        <v>2</v>
      </c>
      <c r="B6" s="49" t="s">
        <v>66</v>
      </c>
      <c r="C6" s="50" t="s">
        <v>38</v>
      </c>
      <c r="D6" s="3" t="s">
        <v>67</v>
      </c>
      <c r="E6" s="49" t="s">
        <v>39</v>
      </c>
      <c r="F6" s="52">
        <v>50000</v>
      </c>
      <c r="G6" s="52">
        <f aca="true" t="shared" si="0" ref="G6:G63">U6</f>
        <v>0</v>
      </c>
      <c r="H6" s="52">
        <f aca="true" t="shared" si="1" ref="H6:H63">SUM(P6:U6)</f>
        <v>50000</v>
      </c>
      <c r="I6" s="53">
        <f aca="true" t="shared" si="2" ref="I6:I63">F6-H6</f>
        <v>0</v>
      </c>
      <c r="J6" s="33" t="s">
        <v>40</v>
      </c>
      <c r="K6" s="29"/>
      <c r="L6" s="49" t="s">
        <v>68</v>
      </c>
      <c r="M6" s="47" t="s">
        <v>69</v>
      </c>
      <c r="N6" s="33"/>
      <c r="O6" s="21"/>
      <c r="P6" s="12"/>
      <c r="Q6" s="12"/>
      <c r="R6" s="12">
        <v>50000</v>
      </c>
      <c r="S6" s="12"/>
      <c r="T6" s="12"/>
      <c r="U6" s="12"/>
      <c r="V6" s="12"/>
      <c r="W6" s="12"/>
      <c r="X6" s="12"/>
      <c r="Y6" s="12"/>
      <c r="Z6" s="12"/>
      <c r="AA6" s="12"/>
    </row>
    <row r="7" spans="1:27" ht="66">
      <c r="A7" s="50">
        <v>3</v>
      </c>
      <c r="B7" s="49" t="s">
        <v>70</v>
      </c>
      <c r="C7" s="50" t="s">
        <v>71</v>
      </c>
      <c r="D7" s="3" t="s">
        <v>72</v>
      </c>
      <c r="E7" s="49" t="s">
        <v>73</v>
      </c>
      <c r="F7" s="52">
        <v>12299</v>
      </c>
      <c r="G7" s="52">
        <f t="shared" si="0"/>
        <v>0</v>
      </c>
      <c r="H7" s="52">
        <f t="shared" si="1"/>
        <v>12299</v>
      </c>
      <c r="I7" s="53">
        <f t="shared" si="2"/>
        <v>0</v>
      </c>
      <c r="J7" s="33" t="s">
        <v>288</v>
      </c>
      <c r="K7" s="29"/>
      <c r="L7" s="49" t="s">
        <v>75</v>
      </c>
      <c r="M7" s="47" t="s">
        <v>69</v>
      </c>
      <c r="N7" s="33"/>
      <c r="O7" s="21"/>
      <c r="P7" s="12">
        <v>5600</v>
      </c>
      <c r="Q7" s="12">
        <v>1320</v>
      </c>
      <c r="R7" s="12"/>
      <c r="S7" s="12"/>
      <c r="T7" s="12">
        <v>5379</v>
      </c>
      <c r="U7" s="12"/>
      <c r="V7" s="12"/>
      <c r="W7" s="12"/>
      <c r="X7" s="12"/>
      <c r="Y7" s="12"/>
      <c r="Z7" s="12"/>
      <c r="AA7" s="12"/>
    </row>
    <row r="8" spans="1:27" ht="99">
      <c r="A8" s="50">
        <v>4</v>
      </c>
      <c r="B8" s="49" t="s">
        <v>289</v>
      </c>
      <c r="C8" s="50" t="s">
        <v>71</v>
      </c>
      <c r="D8" s="3" t="s">
        <v>286</v>
      </c>
      <c r="E8" s="49" t="s">
        <v>287</v>
      </c>
      <c r="F8" s="52">
        <v>177437</v>
      </c>
      <c r="G8" s="52">
        <f t="shared" si="0"/>
        <v>91404</v>
      </c>
      <c r="H8" s="52">
        <f t="shared" si="1"/>
        <v>118586</v>
      </c>
      <c r="I8" s="53">
        <f t="shared" si="2"/>
        <v>58851</v>
      </c>
      <c r="J8" s="33" t="s">
        <v>288</v>
      </c>
      <c r="K8" s="29"/>
      <c r="L8" s="49"/>
      <c r="M8" s="47" t="s">
        <v>69</v>
      </c>
      <c r="N8" s="33"/>
      <c r="O8" s="21"/>
      <c r="P8" s="12"/>
      <c r="Q8" s="12"/>
      <c r="R8" s="12"/>
      <c r="S8" s="12"/>
      <c r="T8" s="12">
        <f>32561-5379</f>
        <v>27182</v>
      </c>
      <c r="U8" s="12">
        <v>91404</v>
      </c>
      <c r="V8" s="12"/>
      <c r="W8" s="12"/>
      <c r="X8" s="12"/>
      <c r="Y8" s="12"/>
      <c r="Z8" s="12"/>
      <c r="AA8" s="12"/>
    </row>
    <row r="9" spans="1:27" ht="99">
      <c r="A9" s="50">
        <v>5</v>
      </c>
      <c r="B9" s="49" t="s">
        <v>76</v>
      </c>
      <c r="C9" s="50" t="s">
        <v>77</v>
      </c>
      <c r="D9" s="3" t="s">
        <v>78</v>
      </c>
      <c r="E9" s="49" t="s">
        <v>79</v>
      </c>
      <c r="F9" s="52">
        <v>2800</v>
      </c>
      <c r="G9" s="52">
        <f t="shared" si="0"/>
        <v>0</v>
      </c>
      <c r="H9" s="52">
        <f t="shared" si="1"/>
        <v>2800</v>
      </c>
      <c r="I9" s="53">
        <f t="shared" si="2"/>
        <v>0</v>
      </c>
      <c r="J9" s="33">
        <v>10812</v>
      </c>
      <c r="K9" s="29"/>
      <c r="L9" s="49" t="s">
        <v>80</v>
      </c>
      <c r="M9" s="47" t="s">
        <v>81</v>
      </c>
      <c r="N9" s="33"/>
      <c r="O9" s="21"/>
      <c r="P9" s="12">
        <v>2800</v>
      </c>
      <c r="Q9" s="12"/>
      <c r="R9" s="12"/>
      <c r="S9" s="12"/>
      <c r="T9" s="12"/>
      <c r="U9" s="12"/>
      <c r="V9" s="12"/>
      <c r="W9" s="12"/>
      <c r="X9" s="12"/>
      <c r="Y9" s="12"/>
      <c r="Z9" s="12"/>
      <c r="AA9" s="12"/>
    </row>
    <row r="10" spans="1:27" ht="49.5">
      <c r="A10" s="50">
        <v>6</v>
      </c>
      <c r="B10" s="49" t="s">
        <v>82</v>
      </c>
      <c r="C10" s="50" t="s">
        <v>83</v>
      </c>
      <c r="D10" s="3" t="s">
        <v>84</v>
      </c>
      <c r="E10" s="49" t="s">
        <v>85</v>
      </c>
      <c r="F10" s="52">
        <v>40000</v>
      </c>
      <c r="G10" s="52">
        <f t="shared" si="0"/>
        <v>0</v>
      </c>
      <c r="H10" s="52">
        <f t="shared" si="1"/>
        <v>0</v>
      </c>
      <c r="I10" s="53">
        <f t="shared" si="2"/>
        <v>40000</v>
      </c>
      <c r="J10" s="33" t="s">
        <v>86</v>
      </c>
      <c r="K10" s="29"/>
      <c r="L10" s="49" t="s">
        <v>87</v>
      </c>
      <c r="M10" s="47" t="s">
        <v>88</v>
      </c>
      <c r="N10" s="33"/>
      <c r="O10" s="21"/>
      <c r="P10" s="12"/>
      <c r="Q10" s="12"/>
      <c r="R10" s="12"/>
      <c r="S10" s="12"/>
      <c r="T10" s="12"/>
      <c r="U10" s="12"/>
      <c r="V10" s="12"/>
      <c r="W10" s="12"/>
      <c r="X10" s="12"/>
      <c r="Y10" s="12"/>
      <c r="Z10" s="12"/>
      <c r="AA10" s="12"/>
    </row>
    <row r="11" spans="1:27" ht="132">
      <c r="A11" s="50">
        <v>7</v>
      </c>
      <c r="B11" s="49" t="s">
        <v>89</v>
      </c>
      <c r="C11" s="50" t="s">
        <v>36</v>
      </c>
      <c r="D11" s="3" t="s">
        <v>90</v>
      </c>
      <c r="E11" s="49" t="s">
        <v>91</v>
      </c>
      <c r="F11" s="52">
        <v>10000</v>
      </c>
      <c r="G11" s="52">
        <f t="shared" si="0"/>
        <v>10000</v>
      </c>
      <c r="H11" s="52">
        <f t="shared" si="1"/>
        <v>10000</v>
      </c>
      <c r="I11" s="53">
        <f t="shared" si="2"/>
        <v>0</v>
      </c>
      <c r="J11" s="33" t="s">
        <v>86</v>
      </c>
      <c r="K11" s="29">
        <v>44006</v>
      </c>
      <c r="L11" s="49" t="s">
        <v>93</v>
      </c>
      <c r="M11" s="47" t="s">
        <v>88</v>
      </c>
      <c r="N11" s="33"/>
      <c r="O11" s="21"/>
      <c r="P11" s="12"/>
      <c r="Q11" s="12"/>
      <c r="R11" s="12"/>
      <c r="S11" s="12"/>
      <c r="T11" s="12"/>
      <c r="U11" s="12">
        <v>10000</v>
      </c>
      <c r="V11" s="12"/>
      <c r="W11" s="12"/>
      <c r="X11" s="12"/>
      <c r="Y11" s="12"/>
      <c r="Z11" s="12"/>
      <c r="AA11" s="12"/>
    </row>
    <row r="12" spans="1:27" ht="115.5">
      <c r="A12" s="50">
        <v>8</v>
      </c>
      <c r="B12" s="49" t="s">
        <v>94</v>
      </c>
      <c r="C12" s="50" t="s">
        <v>32</v>
      </c>
      <c r="D12" s="3" t="s">
        <v>290</v>
      </c>
      <c r="E12" s="49" t="s">
        <v>291</v>
      </c>
      <c r="F12" s="52">
        <f>281227+468828</f>
        <v>750055</v>
      </c>
      <c r="G12" s="52">
        <f t="shared" si="0"/>
        <v>114180</v>
      </c>
      <c r="H12" s="52">
        <f t="shared" si="1"/>
        <v>522555</v>
      </c>
      <c r="I12" s="53">
        <f t="shared" si="2"/>
        <v>227500</v>
      </c>
      <c r="J12" s="33" t="s">
        <v>86</v>
      </c>
      <c r="K12" s="56" t="s">
        <v>215</v>
      </c>
      <c r="L12" s="49" t="s">
        <v>97</v>
      </c>
      <c r="M12" s="47" t="s">
        <v>88</v>
      </c>
      <c r="N12" s="33"/>
      <c r="O12" s="21"/>
      <c r="P12" s="12">
        <v>17325</v>
      </c>
      <c r="Q12" s="12">
        <v>97304</v>
      </c>
      <c r="R12" s="12">
        <v>17325</v>
      </c>
      <c r="S12" s="12">
        <v>138027</v>
      </c>
      <c r="T12" s="12">
        <v>138394</v>
      </c>
      <c r="U12" s="12">
        <v>114180</v>
      </c>
      <c r="V12" s="12"/>
      <c r="W12" s="12"/>
      <c r="X12" s="12"/>
      <c r="Y12" s="12"/>
      <c r="Z12" s="12"/>
      <c r="AA12" s="12"/>
    </row>
    <row r="13" spans="1:27" ht="115.5">
      <c r="A13" s="50">
        <v>9</v>
      </c>
      <c r="B13" s="49" t="s">
        <v>98</v>
      </c>
      <c r="C13" s="50" t="s">
        <v>99</v>
      </c>
      <c r="D13" s="3" t="s">
        <v>216</v>
      </c>
      <c r="E13" s="49" t="s">
        <v>218</v>
      </c>
      <c r="F13" s="52">
        <f>86645+365000</f>
        <v>451645</v>
      </c>
      <c r="G13" s="52">
        <f t="shared" si="0"/>
        <v>54129</v>
      </c>
      <c r="H13" s="52">
        <f t="shared" si="1"/>
        <v>423790</v>
      </c>
      <c r="I13" s="53">
        <f t="shared" si="2"/>
        <v>27855</v>
      </c>
      <c r="J13" s="33" t="s">
        <v>102</v>
      </c>
      <c r="K13" s="29"/>
      <c r="L13" s="49" t="s">
        <v>217</v>
      </c>
      <c r="M13" s="47" t="s">
        <v>88</v>
      </c>
      <c r="N13" s="33"/>
      <c r="O13" s="21"/>
      <c r="P13" s="12">
        <v>45266</v>
      </c>
      <c r="Q13" s="12">
        <v>5827</v>
      </c>
      <c r="R13" s="12">
        <v>6613</v>
      </c>
      <c r="S13" s="12">
        <v>257826</v>
      </c>
      <c r="T13" s="12">
        <v>54129</v>
      </c>
      <c r="U13" s="12">
        <v>54129</v>
      </c>
      <c r="V13" s="12"/>
      <c r="W13" s="12"/>
      <c r="X13" s="12"/>
      <c r="Y13" s="12"/>
      <c r="Z13" s="12"/>
      <c r="AA13" s="12"/>
    </row>
    <row r="14" spans="1:27" ht="82.5">
      <c r="A14" s="50">
        <v>10</v>
      </c>
      <c r="B14" s="49" t="s">
        <v>104</v>
      </c>
      <c r="C14" s="50" t="s">
        <v>105</v>
      </c>
      <c r="D14" s="3" t="s">
        <v>195</v>
      </c>
      <c r="E14" s="49" t="s">
        <v>196</v>
      </c>
      <c r="F14" s="52">
        <f>100939+227200</f>
        <v>328139</v>
      </c>
      <c r="G14" s="52">
        <f t="shared" si="0"/>
        <v>97771</v>
      </c>
      <c r="H14" s="52">
        <f t="shared" si="1"/>
        <v>234845</v>
      </c>
      <c r="I14" s="53">
        <f t="shared" si="2"/>
        <v>93294</v>
      </c>
      <c r="J14" s="33" t="s">
        <v>108</v>
      </c>
      <c r="K14" s="29"/>
      <c r="L14" s="49" t="s">
        <v>109</v>
      </c>
      <c r="M14" s="47" t="s">
        <v>81</v>
      </c>
      <c r="N14" s="33"/>
      <c r="O14" s="21"/>
      <c r="P14" s="12">
        <v>917</v>
      </c>
      <c r="Q14" s="12">
        <v>14490</v>
      </c>
      <c r="R14" s="12">
        <v>10410</v>
      </c>
      <c r="S14" s="12">
        <v>40541</v>
      </c>
      <c r="T14" s="12">
        <v>70716</v>
      </c>
      <c r="U14" s="12">
        <v>97771</v>
      </c>
      <c r="V14" s="12"/>
      <c r="W14" s="12"/>
      <c r="X14" s="12"/>
      <c r="Y14" s="12"/>
      <c r="Z14" s="12"/>
      <c r="AA14" s="12"/>
    </row>
    <row r="15" spans="1:27" ht="214.5">
      <c r="A15" s="50">
        <v>11</v>
      </c>
      <c r="B15" s="49" t="s">
        <v>111</v>
      </c>
      <c r="C15" s="50" t="s">
        <v>112</v>
      </c>
      <c r="D15" s="3" t="s">
        <v>113</v>
      </c>
      <c r="E15" s="49" t="s">
        <v>37</v>
      </c>
      <c r="F15" s="52">
        <v>2362156</v>
      </c>
      <c r="G15" s="52">
        <f t="shared" si="0"/>
        <v>0</v>
      </c>
      <c r="H15" s="52">
        <f t="shared" si="1"/>
        <v>2362156</v>
      </c>
      <c r="I15" s="53">
        <f t="shared" si="2"/>
        <v>0</v>
      </c>
      <c r="J15" s="33"/>
      <c r="K15" s="29">
        <v>43899</v>
      </c>
      <c r="L15" s="49" t="s">
        <v>114</v>
      </c>
      <c r="M15" s="47" t="s">
        <v>115</v>
      </c>
      <c r="N15" s="33"/>
      <c r="O15" s="21"/>
      <c r="P15" s="12"/>
      <c r="Q15" s="12">
        <v>2328078</v>
      </c>
      <c r="R15" s="12">
        <v>34078</v>
      </c>
      <c r="S15" s="12"/>
      <c r="T15" s="12"/>
      <c r="U15" s="12"/>
      <c r="V15" s="12"/>
      <c r="W15" s="12"/>
      <c r="X15" s="12"/>
      <c r="Y15" s="12"/>
      <c r="Z15" s="12"/>
      <c r="AA15" s="12"/>
    </row>
    <row r="16" spans="1:27" ht="82.5">
      <c r="A16" s="50">
        <v>12</v>
      </c>
      <c r="B16" s="49" t="s">
        <v>116</v>
      </c>
      <c r="C16" s="50" t="s">
        <v>117</v>
      </c>
      <c r="D16" s="3" t="s">
        <v>118</v>
      </c>
      <c r="E16" s="49" t="s">
        <v>119</v>
      </c>
      <c r="F16" s="52">
        <v>16560</v>
      </c>
      <c r="G16" s="52">
        <f t="shared" si="0"/>
        <v>0</v>
      </c>
      <c r="H16" s="52">
        <f t="shared" si="1"/>
        <v>16560</v>
      </c>
      <c r="I16" s="53">
        <f t="shared" si="2"/>
        <v>0</v>
      </c>
      <c r="J16" s="33">
        <v>10901</v>
      </c>
      <c r="K16" s="29"/>
      <c r="L16" s="49" t="s">
        <v>120</v>
      </c>
      <c r="M16" s="47" t="s">
        <v>88</v>
      </c>
      <c r="N16" s="33"/>
      <c r="O16" s="21"/>
      <c r="P16" s="12">
        <v>7920</v>
      </c>
      <c r="Q16" s="12"/>
      <c r="R16" s="12"/>
      <c r="S16" s="12"/>
      <c r="T16" s="12">
        <v>8640</v>
      </c>
      <c r="U16" s="12"/>
      <c r="V16" s="12"/>
      <c r="W16" s="12"/>
      <c r="X16" s="12"/>
      <c r="Y16" s="12"/>
      <c r="Z16" s="12"/>
      <c r="AA16" s="12"/>
    </row>
    <row r="17" spans="1:27" ht="82.5">
      <c r="A17" s="50">
        <v>13</v>
      </c>
      <c r="B17" s="49" t="s">
        <v>116</v>
      </c>
      <c r="C17" s="50" t="s">
        <v>30</v>
      </c>
      <c r="D17" s="3" t="s">
        <v>121</v>
      </c>
      <c r="E17" s="49" t="s">
        <v>119</v>
      </c>
      <c r="F17" s="52">
        <v>321</v>
      </c>
      <c r="G17" s="52">
        <f t="shared" si="0"/>
        <v>0</v>
      </c>
      <c r="H17" s="52">
        <f t="shared" si="1"/>
        <v>321</v>
      </c>
      <c r="I17" s="53">
        <f t="shared" si="2"/>
        <v>0</v>
      </c>
      <c r="J17" s="33">
        <v>10901</v>
      </c>
      <c r="K17" s="29"/>
      <c r="L17" s="49" t="s">
        <v>122</v>
      </c>
      <c r="M17" s="47" t="s">
        <v>88</v>
      </c>
      <c r="N17" s="33"/>
      <c r="O17" s="21"/>
      <c r="P17" s="12">
        <v>151</v>
      </c>
      <c r="Q17" s="12"/>
      <c r="R17" s="12"/>
      <c r="S17" s="12"/>
      <c r="T17" s="12">
        <v>170</v>
      </c>
      <c r="U17" s="12"/>
      <c r="V17" s="12"/>
      <c r="W17" s="12"/>
      <c r="X17" s="12"/>
      <c r="Y17" s="12"/>
      <c r="Z17" s="12"/>
      <c r="AA17" s="12"/>
    </row>
    <row r="18" spans="1:27" ht="99">
      <c r="A18" s="50">
        <v>14</v>
      </c>
      <c r="B18" s="49" t="s">
        <v>123</v>
      </c>
      <c r="C18" s="50" t="s">
        <v>124</v>
      </c>
      <c r="D18" s="3" t="s">
        <v>125</v>
      </c>
      <c r="E18" s="49" t="s">
        <v>126</v>
      </c>
      <c r="F18" s="52">
        <v>25749</v>
      </c>
      <c r="G18" s="52">
        <f t="shared" si="0"/>
        <v>0</v>
      </c>
      <c r="H18" s="52">
        <f t="shared" si="1"/>
        <v>7115</v>
      </c>
      <c r="I18" s="53">
        <f t="shared" si="2"/>
        <v>18634</v>
      </c>
      <c r="J18" s="33" t="s">
        <v>35</v>
      </c>
      <c r="K18" s="29"/>
      <c r="L18" s="49" t="s">
        <v>127</v>
      </c>
      <c r="M18" s="47" t="s">
        <v>128</v>
      </c>
      <c r="N18" s="33"/>
      <c r="O18" s="21"/>
      <c r="P18" s="12"/>
      <c r="Q18" s="12">
        <v>7115</v>
      </c>
      <c r="R18" s="12"/>
      <c r="S18" s="12"/>
      <c r="T18" s="12"/>
      <c r="U18" s="12"/>
      <c r="V18" s="12"/>
      <c r="W18" s="12"/>
      <c r="X18" s="12"/>
      <c r="Y18" s="12"/>
      <c r="Z18" s="12"/>
      <c r="AA18" s="12"/>
    </row>
    <row r="19" spans="1:27" ht="82.5">
      <c r="A19" s="50">
        <v>15</v>
      </c>
      <c r="B19" s="49" t="s">
        <v>129</v>
      </c>
      <c r="C19" s="50" t="s">
        <v>43</v>
      </c>
      <c r="D19" s="3" t="s">
        <v>130</v>
      </c>
      <c r="E19" s="49" t="s">
        <v>131</v>
      </c>
      <c r="F19" s="52">
        <v>30000</v>
      </c>
      <c r="G19" s="52">
        <f t="shared" si="0"/>
        <v>0</v>
      </c>
      <c r="H19" s="52">
        <f t="shared" si="1"/>
        <v>29869</v>
      </c>
      <c r="I19" s="53">
        <f t="shared" si="2"/>
        <v>131</v>
      </c>
      <c r="J19" s="33" t="s">
        <v>35</v>
      </c>
      <c r="K19" s="29"/>
      <c r="L19" s="49" t="s">
        <v>132</v>
      </c>
      <c r="M19" s="47" t="s">
        <v>128</v>
      </c>
      <c r="N19" s="33"/>
      <c r="O19" s="21"/>
      <c r="P19" s="12"/>
      <c r="Q19" s="12"/>
      <c r="R19" s="12"/>
      <c r="S19" s="12"/>
      <c r="T19" s="12">
        <v>29869</v>
      </c>
      <c r="U19" s="12"/>
      <c r="V19" s="12"/>
      <c r="W19" s="12"/>
      <c r="X19" s="12"/>
      <c r="Y19" s="12"/>
      <c r="Z19" s="12"/>
      <c r="AA19" s="12"/>
    </row>
    <row r="20" spans="1:27" ht="115.5">
      <c r="A20" s="50">
        <v>16</v>
      </c>
      <c r="B20" s="49" t="s">
        <v>133</v>
      </c>
      <c r="C20" s="50" t="s">
        <v>43</v>
      </c>
      <c r="D20" s="3" t="s">
        <v>134</v>
      </c>
      <c r="E20" s="49" t="s">
        <v>44</v>
      </c>
      <c r="F20" s="52">
        <v>36828</v>
      </c>
      <c r="G20" s="52">
        <f t="shared" si="0"/>
        <v>5057</v>
      </c>
      <c r="H20" s="52">
        <f t="shared" si="1"/>
        <v>36828</v>
      </c>
      <c r="I20" s="53">
        <f t="shared" si="2"/>
        <v>0</v>
      </c>
      <c r="J20" s="33" t="s">
        <v>45</v>
      </c>
      <c r="K20" s="29"/>
      <c r="L20" s="49" t="s">
        <v>135</v>
      </c>
      <c r="M20" s="10" t="s">
        <v>81</v>
      </c>
      <c r="N20" s="33"/>
      <c r="O20" s="21"/>
      <c r="P20" s="12">
        <v>5057</v>
      </c>
      <c r="Q20" s="12">
        <v>9815</v>
      </c>
      <c r="R20" s="12">
        <v>8115</v>
      </c>
      <c r="S20" s="12">
        <v>8784</v>
      </c>
      <c r="T20" s="12"/>
      <c r="U20" s="12">
        <v>5057</v>
      </c>
      <c r="V20" s="12"/>
      <c r="W20" s="12"/>
      <c r="X20" s="12"/>
      <c r="Y20" s="12"/>
      <c r="Z20" s="12"/>
      <c r="AA20" s="12"/>
    </row>
    <row r="21" spans="1:27" ht="115.5">
      <c r="A21" s="50">
        <v>17</v>
      </c>
      <c r="B21" s="49" t="s">
        <v>133</v>
      </c>
      <c r="C21" s="50" t="s">
        <v>43</v>
      </c>
      <c r="D21" s="3" t="s">
        <v>136</v>
      </c>
      <c r="E21" s="49" t="s">
        <v>44</v>
      </c>
      <c r="F21" s="52">
        <v>200000</v>
      </c>
      <c r="G21" s="52">
        <f t="shared" si="0"/>
        <v>38873</v>
      </c>
      <c r="H21" s="52">
        <f t="shared" si="1"/>
        <v>90847</v>
      </c>
      <c r="I21" s="53">
        <f t="shared" si="2"/>
        <v>109153</v>
      </c>
      <c r="J21" s="33" t="s">
        <v>45</v>
      </c>
      <c r="K21" s="29"/>
      <c r="L21" s="49" t="s">
        <v>137</v>
      </c>
      <c r="M21" s="47" t="s">
        <v>88</v>
      </c>
      <c r="N21" s="33"/>
      <c r="O21" s="21"/>
      <c r="P21" s="12">
        <v>6115</v>
      </c>
      <c r="Q21" s="12"/>
      <c r="R21" s="12"/>
      <c r="S21" s="12">
        <v>16509</v>
      </c>
      <c r="T21" s="12">
        <v>29350</v>
      </c>
      <c r="U21" s="12">
        <v>38873</v>
      </c>
      <c r="V21" s="12"/>
      <c r="W21" s="12"/>
      <c r="X21" s="12"/>
      <c r="Y21" s="12"/>
      <c r="Z21" s="12"/>
      <c r="AA21" s="12"/>
    </row>
    <row r="22" spans="1:27" ht="181.5">
      <c r="A22" s="50">
        <v>18</v>
      </c>
      <c r="B22" s="49" t="s">
        <v>138</v>
      </c>
      <c r="C22" s="50" t="s">
        <v>139</v>
      </c>
      <c r="D22" s="3" t="s">
        <v>220</v>
      </c>
      <c r="E22" s="49" t="s">
        <v>221</v>
      </c>
      <c r="F22" s="52">
        <f>5361+180792</f>
        <v>186153</v>
      </c>
      <c r="G22" s="52">
        <f t="shared" si="0"/>
        <v>76398</v>
      </c>
      <c r="H22" s="52">
        <f t="shared" si="1"/>
        <v>136240</v>
      </c>
      <c r="I22" s="53">
        <f t="shared" si="2"/>
        <v>49913</v>
      </c>
      <c r="J22" s="33" t="s">
        <v>86</v>
      </c>
      <c r="K22" s="29"/>
      <c r="L22" s="49" t="s">
        <v>219</v>
      </c>
      <c r="M22" s="47" t="s">
        <v>88</v>
      </c>
      <c r="N22" s="33"/>
      <c r="O22" s="21"/>
      <c r="P22" s="12"/>
      <c r="Q22" s="12"/>
      <c r="R22" s="12">
        <v>1805</v>
      </c>
      <c r="S22" s="12">
        <v>54857</v>
      </c>
      <c r="T22" s="12">
        <v>3180</v>
      </c>
      <c r="U22" s="12">
        <v>76398</v>
      </c>
      <c r="V22" s="12"/>
      <c r="W22" s="12"/>
      <c r="X22" s="12"/>
      <c r="Y22" s="12"/>
      <c r="Z22" s="12"/>
      <c r="AA22" s="12"/>
    </row>
    <row r="23" spans="1:27" ht="115.5">
      <c r="A23" s="50">
        <v>19</v>
      </c>
      <c r="B23" s="49" t="s">
        <v>176</v>
      </c>
      <c r="C23" s="50" t="s">
        <v>169</v>
      </c>
      <c r="D23" s="3" t="s">
        <v>173</v>
      </c>
      <c r="E23" s="49" t="s">
        <v>170</v>
      </c>
      <c r="F23" s="52">
        <v>4000</v>
      </c>
      <c r="G23" s="52">
        <f t="shared" si="0"/>
        <v>4000</v>
      </c>
      <c r="H23" s="52">
        <f t="shared" si="1"/>
        <v>4000</v>
      </c>
      <c r="I23" s="53">
        <f t="shared" si="2"/>
        <v>0</v>
      </c>
      <c r="J23" s="55" t="s">
        <v>172</v>
      </c>
      <c r="K23" s="29">
        <v>44005</v>
      </c>
      <c r="L23" s="49"/>
      <c r="M23" s="47" t="s">
        <v>88</v>
      </c>
      <c r="N23" s="33"/>
      <c r="O23" s="21"/>
      <c r="P23" s="12"/>
      <c r="Q23" s="12"/>
      <c r="R23" s="12"/>
      <c r="S23" s="12"/>
      <c r="T23" s="12"/>
      <c r="U23" s="12">
        <v>4000</v>
      </c>
      <c r="V23" s="12"/>
      <c r="W23" s="12"/>
      <c r="X23" s="12"/>
      <c r="Y23" s="12"/>
      <c r="Z23" s="12"/>
      <c r="AA23" s="12"/>
    </row>
    <row r="24" spans="1:27" ht="132">
      <c r="A24" s="50">
        <v>20</v>
      </c>
      <c r="B24" s="49" t="s">
        <v>343</v>
      </c>
      <c r="C24" s="50" t="s">
        <v>169</v>
      </c>
      <c r="D24" s="3" t="s">
        <v>292</v>
      </c>
      <c r="E24" s="49" t="s">
        <v>293</v>
      </c>
      <c r="F24" s="52">
        <v>800</v>
      </c>
      <c r="G24" s="52">
        <f t="shared" si="0"/>
        <v>800</v>
      </c>
      <c r="H24" s="52">
        <f t="shared" si="1"/>
        <v>800</v>
      </c>
      <c r="I24" s="53">
        <f t="shared" si="2"/>
        <v>0</v>
      </c>
      <c r="J24" s="55" t="s">
        <v>295</v>
      </c>
      <c r="K24" s="29">
        <v>44006</v>
      </c>
      <c r="L24" s="49"/>
      <c r="M24" s="47" t="s">
        <v>88</v>
      </c>
      <c r="N24" s="33"/>
      <c r="O24" s="21"/>
      <c r="P24" s="12"/>
      <c r="Q24" s="12"/>
      <c r="R24" s="12"/>
      <c r="S24" s="12"/>
      <c r="T24" s="12"/>
      <c r="U24" s="12">
        <v>800</v>
      </c>
      <c r="V24" s="12"/>
      <c r="W24" s="12"/>
      <c r="X24" s="12"/>
      <c r="Y24" s="12"/>
      <c r="Z24" s="12"/>
      <c r="AA24" s="12"/>
    </row>
    <row r="25" spans="1:27" ht="115.5">
      <c r="A25" s="50">
        <v>21</v>
      </c>
      <c r="B25" s="49" t="s">
        <v>227</v>
      </c>
      <c r="C25" s="50" t="s">
        <v>222</v>
      </c>
      <c r="D25" s="3" t="s">
        <v>223</v>
      </c>
      <c r="E25" s="49" t="s">
        <v>224</v>
      </c>
      <c r="F25" s="52">
        <v>21730</v>
      </c>
      <c r="G25" s="52">
        <f t="shared" si="0"/>
        <v>0</v>
      </c>
      <c r="H25" s="52">
        <f t="shared" si="1"/>
        <v>0</v>
      </c>
      <c r="I25" s="53">
        <f t="shared" si="2"/>
        <v>21730</v>
      </c>
      <c r="J25" s="55" t="s">
        <v>225</v>
      </c>
      <c r="K25" s="29"/>
      <c r="L25" s="49"/>
      <c r="M25" s="47" t="s">
        <v>226</v>
      </c>
      <c r="N25" s="33"/>
      <c r="O25" s="21"/>
      <c r="P25" s="12"/>
      <c r="Q25" s="12"/>
      <c r="R25" s="12"/>
      <c r="S25" s="12"/>
      <c r="T25" s="12"/>
      <c r="U25" s="12"/>
      <c r="V25" s="12"/>
      <c r="W25" s="12"/>
      <c r="X25" s="12"/>
      <c r="Y25" s="12"/>
      <c r="Z25" s="12"/>
      <c r="AA25" s="12"/>
    </row>
    <row r="26" spans="1:27" ht="148.5">
      <c r="A26" s="50">
        <v>22</v>
      </c>
      <c r="B26" s="49" t="s">
        <v>350</v>
      </c>
      <c r="C26" s="50" t="s">
        <v>347</v>
      </c>
      <c r="D26" s="3" t="s">
        <v>348</v>
      </c>
      <c r="E26" s="49" t="s">
        <v>349</v>
      </c>
      <c r="F26" s="52">
        <v>5933</v>
      </c>
      <c r="G26" s="52">
        <f>U26</f>
        <v>0</v>
      </c>
      <c r="H26" s="52">
        <f>SUM(P26:U26)</f>
        <v>0</v>
      </c>
      <c r="I26" s="53">
        <f>F26-H26</f>
        <v>5933</v>
      </c>
      <c r="J26" s="55">
        <v>10907</v>
      </c>
      <c r="K26" s="29"/>
      <c r="L26" s="49"/>
      <c r="M26" s="47" t="s">
        <v>226</v>
      </c>
      <c r="N26" s="33"/>
      <c r="O26" s="21"/>
      <c r="P26" s="12"/>
      <c r="Q26" s="12"/>
      <c r="R26" s="12"/>
      <c r="S26" s="12"/>
      <c r="T26" s="12"/>
      <c r="U26" s="12"/>
      <c r="V26" s="12"/>
      <c r="W26" s="12"/>
      <c r="X26" s="12"/>
      <c r="Y26" s="12"/>
      <c r="Z26" s="12"/>
      <c r="AA26" s="12"/>
    </row>
    <row r="27" spans="1:27" ht="99">
      <c r="A27" s="50">
        <v>23</v>
      </c>
      <c r="B27" s="49" t="s">
        <v>233</v>
      </c>
      <c r="C27" s="50" t="s">
        <v>228</v>
      </c>
      <c r="D27" s="3" t="s">
        <v>229</v>
      </c>
      <c r="E27" s="49" t="s">
        <v>231</v>
      </c>
      <c r="F27" s="52">
        <v>14000</v>
      </c>
      <c r="G27" s="52">
        <f t="shared" si="0"/>
        <v>0</v>
      </c>
      <c r="H27" s="52">
        <f t="shared" si="1"/>
        <v>14000</v>
      </c>
      <c r="I27" s="53">
        <f t="shared" si="2"/>
        <v>0</v>
      </c>
      <c r="J27" s="55" t="s">
        <v>232</v>
      </c>
      <c r="K27" s="29"/>
      <c r="L27" s="49"/>
      <c r="M27" s="47" t="s">
        <v>81</v>
      </c>
      <c r="N27" s="33"/>
      <c r="O27" s="21"/>
      <c r="P27" s="12"/>
      <c r="Q27" s="12"/>
      <c r="R27" s="12"/>
      <c r="S27" s="12">
        <v>14000</v>
      </c>
      <c r="T27" s="12"/>
      <c r="U27" s="12"/>
      <c r="V27" s="12"/>
      <c r="W27" s="12"/>
      <c r="X27" s="12"/>
      <c r="Y27" s="12"/>
      <c r="Z27" s="12"/>
      <c r="AA27" s="12"/>
    </row>
    <row r="28" spans="1:27" ht="66">
      <c r="A28" s="50">
        <v>24</v>
      </c>
      <c r="B28" s="49" t="s">
        <v>175</v>
      </c>
      <c r="C28" s="50" t="s">
        <v>174</v>
      </c>
      <c r="D28" s="3" t="s">
        <v>177</v>
      </c>
      <c r="E28" s="49" t="s">
        <v>178</v>
      </c>
      <c r="F28" s="52">
        <v>4000</v>
      </c>
      <c r="G28" s="52">
        <f t="shared" si="0"/>
        <v>0</v>
      </c>
      <c r="H28" s="52">
        <f t="shared" si="1"/>
        <v>4000</v>
      </c>
      <c r="I28" s="53">
        <f t="shared" si="2"/>
        <v>0</v>
      </c>
      <c r="J28" s="55" t="s">
        <v>179</v>
      </c>
      <c r="K28" s="29">
        <v>43928</v>
      </c>
      <c r="L28" s="49"/>
      <c r="M28" s="47" t="s">
        <v>81</v>
      </c>
      <c r="N28" s="33"/>
      <c r="O28" s="21"/>
      <c r="P28" s="12"/>
      <c r="Q28" s="12"/>
      <c r="R28" s="12">
        <v>4000</v>
      </c>
      <c r="S28" s="12"/>
      <c r="T28" s="12"/>
      <c r="U28" s="12"/>
      <c r="V28" s="12"/>
      <c r="W28" s="12"/>
      <c r="X28" s="12"/>
      <c r="Y28" s="12"/>
      <c r="Z28" s="12"/>
      <c r="AA28" s="12"/>
    </row>
    <row r="29" spans="1:27" ht="66">
      <c r="A29" s="50">
        <v>25</v>
      </c>
      <c r="B29" s="57" t="s">
        <v>284</v>
      </c>
      <c r="C29" s="50" t="s">
        <v>279</v>
      </c>
      <c r="D29" s="3" t="s">
        <v>280</v>
      </c>
      <c r="E29" s="49" t="s">
        <v>281</v>
      </c>
      <c r="F29" s="52">
        <v>345878</v>
      </c>
      <c r="G29" s="52">
        <f t="shared" si="0"/>
        <v>0</v>
      </c>
      <c r="H29" s="52">
        <f t="shared" si="1"/>
        <v>345878</v>
      </c>
      <c r="I29" s="53">
        <f t="shared" si="2"/>
        <v>0</v>
      </c>
      <c r="J29" s="55" t="s">
        <v>282</v>
      </c>
      <c r="K29" s="29">
        <v>43971</v>
      </c>
      <c r="L29" s="49"/>
      <c r="M29" s="47" t="s">
        <v>226</v>
      </c>
      <c r="N29" s="33"/>
      <c r="O29" s="21"/>
      <c r="P29" s="12"/>
      <c r="Q29" s="12"/>
      <c r="R29" s="12"/>
      <c r="S29" s="12"/>
      <c r="T29" s="12">
        <v>345878</v>
      </c>
      <c r="U29" s="12"/>
      <c r="V29" s="12"/>
      <c r="W29" s="12"/>
      <c r="X29" s="12"/>
      <c r="Y29" s="12"/>
      <c r="Z29" s="12"/>
      <c r="AA29" s="12"/>
    </row>
    <row r="30" spans="1:27" ht="101.25" customHeight="1">
      <c r="A30" s="50">
        <v>26</v>
      </c>
      <c r="B30" s="69" t="s">
        <v>275</v>
      </c>
      <c r="C30" s="50" t="s">
        <v>269</v>
      </c>
      <c r="D30" s="3" t="s">
        <v>271</v>
      </c>
      <c r="E30" s="49" t="s">
        <v>273</v>
      </c>
      <c r="F30" s="52">
        <v>93600</v>
      </c>
      <c r="G30" s="52">
        <f t="shared" si="0"/>
        <v>18720</v>
      </c>
      <c r="H30" s="52">
        <f t="shared" si="1"/>
        <v>56880</v>
      </c>
      <c r="I30" s="53">
        <f t="shared" si="2"/>
        <v>36720</v>
      </c>
      <c r="J30" s="55" t="s">
        <v>102</v>
      </c>
      <c r="K30" s="29"/>
      <c r="L30" s="49"/>
      <c r="M30" s="47" t="s">
        <v>88</v>
      </c>
      <c r="N30" s="33"/>
      <c r="O30" s="21"/>
      <c r="P30" s="12"/>
      <c r="Q30" s="12"/>
      <c r="R30" s="12"/>
      <c r="S30" s="12"/>
      <c r="T30" s="12">
        <v>38160</v>
      </c>
      <c r="U30" s="12">
        <v>18720</v>
      </c>
      <c r="V30" s="12"/>
      <c r="W30" s="12"/>
      <c r="X30" s="12"/>
      <c r="Y30" s="12"/>
      <c r="Z30" s="12"/>
      <c r="AA30" s="12"/>
    </row>
    <row r="31" spans="1:27" ht="101.25" customHeight="1">
      <c r="A31" s="50">
        <v>27</v>
      </c>
      <c r="B31" s="70"/>
      <c r="C31" s="50" t="s">
        <v>270</v>
      </c>
      <c r="D31" s="3" t="s">
        <v>121</v>
      </c>
      <c r="E31" s="49" t="s">
        <v>273</v>
      </c>
      <c r="F31" s="52">
        <v>1788</v>
      </c>
      <c r="G31" s="52">
        <f t="shared" si="0"/>
        <v>358</v>
      </c>
      <c r="H31" s="52">
        <f t="shared" si="1"/>
        <v>1082</v>
      </c>
      <c r="I31" s="53">
        <f t="shared" si="2"/>
        <v>706</v>
      </c>
      <c r="J31" s="55" t="s">
        <v>102</v>
      </c>
      <c r="K31" s="29"/>
      <c r="L31" s="49"/>
      <c r="M31" s="47" t="s">
        <v>88</v>
      </c>
      <c r="N31" s="33"/>
      <c r="O31" s="21"/>
      <c r="P31" s="12"/>
      <c r="Q31" s="12"/>
      <c r="R31" s="12"/>
      <c r="S31" s="12"/>
      <c r="T31" s="12">
        <v>724</v>
      </c>
      <c r="U31" s="12">
        <v>358</v>
      </c>
      <c r="V31" s="12"/>
      <c r="W31" s="12"/>
      <c r="X31" s="12"/>
      <c r="Y31" s="12"/>
      <c r="Z31" s="12"/>
      <c r="AA31" s="12"/>
    </row>
    <row r="32" spans="1:27" ht="99">
      <c r="A32" s="50">
        <v>28</v>
      </c>
      <c r="B32" s="49" t="s">
        <v>202</v>
      </c>
      <c r="C32" s="50" t="s">
        <v>198</v>
      </c>
      <c r="D32" s="3" t="s">
        <v>199</v>
      </c>
      <c r="E32" s="49" t="s">
        <v>200</v>
      </c>
      <c r="F32" s="52">
        <v>40000</v>
      </c>
      <c r="G32" s="52">
        <f t="shared" si="0"/>
        <v>0</v>
      </c>
      <c r="H32" s="52">
        <f t="shared" si="1"/>
        <v>0</v>
      </c>
      <c r="I32" s="53">
        <f t="shared" si="2"/>
        <v>40000</v>
      </c>
      <c r="J32" s="55" t="s">
        <v>45</v>
      </c>
      <c r="K32" s="29"/>
      <c r="L32" s="49"/>
      <c r="M32" s="47" t="s">
        <v>128</v>
      </c>
      <c r="N32" s="33"/>
      <c r="O32" s="21"/>
      <c r="P32" s="12"/>
      <c r="Q32" s="12"/>
      <c r="R32" s="12"/>
      <c r="S32" s="12"/>
      <c r="T32" s="12"/>
      <c r="U32" s="12"/>
      <c r="V32" s="12"/>
      <c r="W32" s="12"/>
      <c r="X32" s="12"/>
      <c r="Y32" s="12"/>
      <c r="Z32" s="12"/>
      <c r="AA32" s="12"/>
    </row>
    <row r="33" spans="1:27" ht="66">
      <c r="A33" s="50">
        <v>29</v>
      </c>
      <c r="B33" s="49" t="s">
        <v>129</v>
      </c>
      <c r="C33" s="50" t="s">
        <v>198</v>
      </c>
      <c r="D33" s="3" t="s">
        <v>234</v>
      </c>
      <c r="E33" s="49" t="s">
        <v>235</v>
      </c>
      <c r="F33" s="52">
        <v>5000</v>
      </c>
      <c r="G33" s="52">
        <f t="shared" si="0"/>
        <v>0</v>
      </c>
      <c r="H33" s="52">
        <f t="shared" si="1"/>
        <v>0</v>
      </c>
      <c r="I33" s="53">
        <f t="shared" si="2"/>
        <v>5000</v>
      </c>
      <c r="J33" s="55" t="s">
        <v>236</v>
      </c>
      <c r="K33" s="29"/>
      <c r="L33" s="49"/>
      <c r="M33" s="47" t="s">
        <v>128</v>
      </c>
      <c r="N33" s="33"/>
      <c r="O33" s="21"/>
      <c r="P33" s="12"/>
      <c r="Q33" s="12"/>
      <c r="R33" s="12"/>
      <c r="S33" s="12"/>
      <c r="T33" s="12"/>
      <c r="U33" s="12"/>
      <c r="V33" s="12"/>
      <c r="W33" s="12"/>
      <c r="X33" s="12"/>
      <c r="Y33" s="12"/>
      <c r="Z33" s="12"/>
      <c r="AA33" s="12"/>
    </row>
    <row r="34" spans="1:27" ht="165">
      <c r="A34" s="50">
        <v>30</v>
      </c>
      <c r="B34" s="49" t="s">
        <v>300</v>
      </c>
      <c r="C34" s="50" t="s">
        <v>297</v>
      </c>
      <c r="D34" s="3" t="s">
        <v>296</v>
      </c>
      <c r="E34" s="49" t="s">
        <v>299</v>
      </c>
      <c r="F34" s="52">
        <v>5000</v>
      </c>
      <c r="G34" s="52">
        <f t="shared" si="0"/>
        <v>0</v>
      </c>
      <c r="H34" s="52">
        <f t="shared" si="1"/>
        <v>0</v>
      </c>
      <c r="I34" s="53">
        <f t="shared" si="2"/>
        <v>5000</v>
      </c>
      <c r="J34" s="55" t="s">
        <v>298</v>
      </c>
      <c r="K34" s="29"/>
      <c r="L34" s="49"/>
      <c r="M34" s="47" t="s">
        <v>88</v>
      </c>
      <c r="N34" s="33"/>
      <c r="O34" s="21"/>
      <c r="P34" s="12"/>
      <c r="Q34" s="12"/>
      <c r="R34" s="12"/>
      <c r="S34" s="12"/>
      <c r="T34" s="12"/>
      <c r="U34" s="12"/>
      <c r="V34" s="12"/>
      <c r="W34" s="12"/>
      <c r="X34" s="12"/>
      <c r="Y34" s="12"/>
      <c r="Z34" s="12"/>
      <c r="AA34" s="12"/>
    </row>
    <row r="35" spans="1:27" ht="82.5">
      <c r="A35" s="50">
        <v>31</v>
      </c>
      <c r="B35" s="49" t="s">
        <v>276</v>
      </c>
      <c r="C35" s="50" t="s">
        <v>211</v>
      </c>
      <c r="D35" s="3" t="s">
        <v>213</v>
      </c>
      <c r="E35" s="49" t="s">
        <v>212</v>
      </c>
      <c r="F35" s="52">
        <v>95000</v>
      </c>
      <c r="G35" s="52">
        <f t="shared" si="0"/>
        <v>0</v>
      </c>
      <c r="H35" s="52">
        <f t="shared" si="1"/>
        <v>95000</v>
      </c>
      <c r="I35" s="53">
        <f t="shared" si="2"/>
        <v>0</v>
      </c>
      <c r="J35" s="55" t="s">
        <v>214</v>
      </c>
      <c r="K35" s="29">
        <v>43941</v>
      </c>
      <c r="L35" s="49"/>
      <c r="M35" s="47" t="s">
        <v>115</v>
      </c>
      <c r="N35" s="33"/>
      <c r="O35" s="21"/>
      <c r="P35" s="12"/>
      <c r="Q35" s="12"/>
      <c r="R35" s="12"/>
      <c r="S35" s="12">
        <v>95000</v>
      </c>
      <c r="T35" s="12"/>
      <c r="U35" s="12"/>
      <c r="V35" s="12"/>
      <c r="W35" s="12"/>
      <c r="X35" s="12"/>
      <c r="Y35" s="12"/>
      <c r="Z35" s="12"/>
      <c r="AA35" s="12"/>
    </row>
    <row r="36" spans="1:34" ht="49.5">
      <c r="A36" s="50">
        <v>32</v>
      </c>
      <c r="B36" s="49" t="s">
        <v>307</v>
      </c>
      <c r="C36" s="50" t="s">
        <v>301</v>
      </c>
      <c r="D36" s="3" t="s">
        <v>302</v>
      </c>
      <c r="E36" s="49" t="s">
        <v>303</v>
      </c>
      <c r="F36" s="52">
        <f>SUM(AB36:AI36)</f>
        <v>30000</v>
      </c>
      <c r="G36" s="52">
        <f t="shared" si="0"/>
        <v>0</v>
      </c>
      <c r="H36" s="52">
        <f t="shared" si="1"/>
        <v>0</v>
      </c>
      <c r="I36" s="53">
        <f t="shared" si="2"/>
        <v>30000</v>
      </c>
      <c r="J36" s="14">
        <v>10912</v>
      </c>
      <c r="K36" s="29"/>
      <c r="L36" s="49"/>
      <c r="M36" s="47" t="s">
        <v>148</v>
      </c>
      <c r="N36" s="33"/>
      <c r="O36" s="21"/>
      <c r="P36" s="12"/>
      <c r="Q36" s="12"/>
      <c r="R36" s="12"/>
      <c r="S36" s="12"/>
      <c r="T36" s="12"/>
      <c r="U36" s="12"/>
      <c r="V36" s="12"/>
      <c r="W36" s="12"/>
      <c r="X36" s="12"/>
      <c r="Y36" s="12"/>
      <c r="Z36" s="12"/>
      <c r="AA36" s="12"/>
      <c r="AH36" s="46">
        <v>30000</v>
      </c>
    </row>
    <row r="37" spans="1:39" ht="49.5">
      <c r="A37" s="50">
        <v>33</v>
      </c>
      <c r="B37" s="49" t="s">
        <v>143</v>
      </c>
      <c r="C37" s="50" t="s">
        <v>144</v>
      </c>
      <c r="D37" s="3" t="s">
        <v>145</v>
      </c>
      <c r="E37" s="49" t="s">
        <v>386</v>
      </c>
      <c r="F37" s="52">
        <f>SUM(AB37:AI37)</f>
        <v>2121503</v>
      </c>
      <c r="G37" s="52">
        <f t="shared" si="0"/>
        <v>253106</v>
      </c>
      <c r="H37" s="52">
        <f t="shared" si="1"/>
        <v>1810021</v>
      </c>
      <c r="I37" s="53">
        <f t="shared" si="2"/>
        <v>311482</v>
      </c>
      <c r="J37" s="14">
        <v>10912</v>
      </c>
      <c r="K37" s="29"/>
      <c r="L37" s="49" t="s">
        <v>147</v>
      </c>
      <c r="M37" s="47" t="s">
        <v>148</v>
      </c>
      <c r="N37" s="10"/>
      <c r="O37" s="21"/>
      <c r="P37" s="12">
        <v>544491</v>
      </c>
      <c r="Q37" s="12">
        <v>253106</v>
      </c>
      <c r="R37" s="12">
        <v>253106</v>
      </c>
      <c r="S37" s="12">
        <v>253106</v>
      </c>
      <c r="T37" s="12">
        <v>253106</v>
      </c>
      <c r="U37" s="12">
        <v>253106</v>
      </c>
      <c r="V37" s="12"/>
      <c r="W37" s="12"/>
      <c r="X37" s="12"/>
      <c r="Y37" s="12"/>
      <c r="Z37" s="12"/>
      <c r="AA37" s="12"/>
      <c r="AB37" s="46">
        <v>296328</v>
      </c>
      <c r="AC37" s="46">
        <v>258049</v>
      </c>
      <c r="AD37" s="46">
        <v>253106</v>
      </c>
      <c r="AE37" s="46">
        <v>253106</v>
      </c>
      <c r="AF37" s="46">
        <v>253106</v>
      </c>
      <c r="AG37" s="46">
        <v>253106</v>
      </c>
      <c r="AH37" s="46">
        <v>274106</v>
      </c>
      <c r="AI37" s="46">
        <v>280596</v>
      </c>
      <c r="AJ37" s="46"/>
      <c r="AK37" s="46"/>
      <c r="AL37" s="46"/>
      <c r="AM37" s="46"/>
    </row>
    <row r="38" spans="1:39" ht="49.5">
      <c r="A38" s="50">
        <v>34</v>
      </c>
      <c r="B38" s="49" t="s">
        <v>306</v>
      </c>
      <c r="C38" s="50" t="s">
        <v>304</v>
      </c>
      <c r="D38" s="3" t="s">
        <v>305</v>
      </c>
      <c r="E38" s="49" t="s">
        <v>386</v>
      </c>
      <c r="F38" s="52">
        <f>SUM(AB38:AI38)</f>
        <v>113177</v>
      </c>
      <c r="G38" s="52">
        <f t="shared" si="0"/>
        <v>0</v>
      </c>
      <c r="H38" s="52">
        <f t="shared" si="1"/>
        <v>0</v>
      </c>
      <c r="I38" s="53">
        <f t="shared" si="2"/>
        <v>113177</v>
      </c>
      <c r="J38" s="14">
        <v>10912</v>
      </c>
      <c r="K38" s="29"/>
      <c r="L38" s="49"/>
      <c r="M38" s="47" t="s">
        <v>148</v>
      </c>
      <c r="N38" s="10"/>
      <c r="O38" s="21"/>
      <c r="P38" s="12"/>
      <c r="Q38" s="12"/>
      <c r="R38" s="12"/>
      <c r="S38" s="12"/>
      <c r="T38" s="12"/>
      <c r="U38" s="12"/>
      <c r="V38" s="12"/>
      <c r="W38" s="12"/>
      <c r="X38" s="12"/>
      <c r="Y38" s="12"/>
      <c r="Z38" s="12"/>
      <c r="AA38" s="12"/>
      <c r="AB38" s="46"/>
      <c r="AC38" s="46"/>
      <c r="AD38" s="46"/>
      <c r="AE38" s="46"/>
      <c r="AF38" s="46"/>
      <c r="AG38" s="46"/>
      <c r="AH38" s="46">
        <v>96213</v>
      </c>
      <c r="AI38" s="46">
        <v>16964</v>
      </c>
      <c r="AJ38" s="46"/>
      <c r="AK38" s="46"/>
      <c r="AL38" s="46"/>
      <c r="AM38" s="46"/>
    </row>
    <row r="39" spans="1:39" ht="49.5">
      <c r="A39" s="50">
        <v>35</v>
      </c>
      <c r="B39" s="49" t="s">
        <v>149</v>
      </c>
      <c r="C39" s="50" t="s">
        <v>58</v>
      </c>
      <c r="D39" s="3" t="s">
        <v>59</v>
      </c>
      <c r="E39" s="49" t="s">
        <v>303</v>
      </c>
      <c r="F39" s="52">
        <f>SUM(AB39:AI39)</f>
        <v>165000</v>
      </c>
      <c r="G39" s="52">
        <f t="shared" si="0"/>
        <v>0</v>
      </c>
      <c r="H39" s="52">
        <f t="shared" si="1"/>
        <v>165000</v>
      </c>
      <c r="I39" s="53">
        <f t="shared" si="2"/>
        <v>0</v>
      </c>
      <c r="J39" s="14">
        <v>10912</v>
      </c>
      <c r="K39" s="29"/>
      <c r="L39" s="49"/>
      <c r="M39" s="47" t="s">
        <v>148</v>
      </c>
      <c r="N39" s="10"/>
      <c r="O39" s="21"/>
      <c r="P39" s="12"/>
      <c r="Q39" s="12"/>
      <c r="R39" s="12"/>
      <c r="S39" s="12">
        <v>139200</v>
      </c>
      <c r="T39" s="12">
        <v>25800</v>
      </c>
      <c r="U39" s="12"/>
      <c r="V39" s="12"/>
      <c r="W39" s="12"/>
      <c r="X39" s="12"/>
      <c r="Y39" s="12"/>
      <c r="Z39" s="12"/>
      <c r="AA39" s="12"/>
      <c r="AB39" s="46"/>
      <c r="AC39" s="46">
        <v>139200</v>
      </c>
      <c r="AD39" s="46"/>
      <c r="AE39" s="46"/>
      <c r="AF39" s="46"/>
      <c r="AG39" s="46"/>
      <c r="AH39" s="46">
        <v>25800</v>
      </c>
      <c r="AI39" s="46"/>
      <c r="AJ39" s="46"/>
      <c r="AK39" s="46"/>
      <c r="AL39" s="46"/>
      <c r="AM39" s="46"/>
    </row>
    <row r="40" spans="1:39" ht="49.5">
      <c r="A40" s="50">
        <v>36</v>
      </c>
      <c r="B40" s="49" t="s">
        <v>387</v>
      </c>
      <c r="C40" s="50" t="s">
        <v>384</v>
      </c>
      <c r="D40" s="3" t="s">
        <v>385</v>
      </c>
      <c r="E40" s="49" t="s">
        <v>386</v>
      </c>
      <c r="F40" s="52">
        <f>SUM(AB40:AI40)</f>
        <v>161925</v>
      </c>
      <c r="G40" s="52">
        <f>U40</f>
        <v>0</v>
      </c>
      <c r="H40" s="52">
        <f>SUM(P40:U40)</f>
        <v>0</v>
      </c>
      <c r="I40" s="53">
        <f>F40-H40</f>
        <v>161925</v>
      </c>
      <c r="J40" s="14"/>
      <c r="K40" s="29"/>
      <c r="L40" s="49"/>
      <c r="M40" s="47" t="s">
        <v>148</v>
      </c>
      <c r="N40" s="10"/>
      <c r="O40" s="21"/>
      <c r="P40" s="12"/>
      <c r="Q40" s="12"/>
      <c r="R40" s="12"/>
      <c r="S40" s="12"/>
      <c r="T40" s="12"/>
      <c r="U40" s="12"/>
      <c r="V40" s="12"/>
      <c r="W40" s="12"/>
      <c r="X40" s="12"/>
      <c r="Y40" s="12"/>
      <c r="Z40" s="12"/>
      <c r="AA40" s="12"/>
      <c r="AB40" s="46"/>
      <c r="AC40" s="46"/>
      <c r="AD40" s="46"/>
      <c r="AE40" s="46"/>
      <c r="AF40" s="46"/>
      <c r="AG40" s="46"/>
      <c r="AH40" s="46"/>
      <c r="AI40" s="46">
        <v>161925</v>
      </c>
      <c r="AJ40" s="46"/>
      <c r="AK40" s="46"/>
      <c r="AL40" s="46"/>
      <c r="AM40" s="46"/>
    </row>
    <row r="41" spans="1:39" ht="99">
      <c r="A41" s="50">
        <v>37</v>
      </c>
      <c r="B41" s="49" t="s">
        <v>356</v>
      </c>
      <c r="C41" s="50" t="s">
        <v>351</v>
      </c>
      <c r="D41" s="3" t="s">
        <v>352</v>
      </c>
      <c r="E41" s="49" t="s">
        <v>354</v>
      </c>
      <c r="F41" s="52">
        <v>1375</v>
      </c>
      <c r="G41" s="52">
        <f>U41</f>
        <v>0</v>
      </c>
      <c r="H41" s="52">
        <f>SUM(P41:U41)</f>
        <v>0</v>
      </c>
      <c r="I41" s="53">
        <f>F41-H41</f>
        <v>1375</v>
      </c>
      <c r="J41" s="14" t="s">
        <v>355</v>
      </c>
      <c r="K41" s="29"/>
      <c r="L41" s="49"/>
      <c r="M41" s="47" t="s">
        <v>353</v>
      </c>
      <c r="N41" s="10"/>
      <c r="O41" s="21"/>
      <c r="P41" s="12"/>
      <c r="Q41" s="12"/>
      <c r="R41" s="12"/>
      <c r="S41" s="12"/>
      <c r="T41" s="12"/>
      <c r="U41" s="12"/>
      <c r="V41" s="12"/>
      <c r="W41" s="12"/>
      <c r="X41" s="12"/>
      <c r="Y41" s="12"/>
      <c r="Z41" s="12"/>
      <c r="AA41" s="12"/>
      <c r="AB41" s="46"/>
      <c r="AC41" s="46"/>
      <c r="AD41" s="46"/>
      <c r="AE41" s="46"/>
      <c r="AF41" s="46"/>
      <c r="AG41" s="46"/>
      <c r="AH41" s="46"/>
      <c r="AI41" s="46"/>
      <c r="AJ41" s="46"/>
      <c r="AK41" s="46"/>
      <c r="AL41" s="46"/>
      <c r="AM41" s="46"/>
    </row>
    <row r="42" spans="1:39" ht="264">
      <c r="A42" s="50">
        <v>38</v>
      </c>
      <c r="B42" s="49" t="s">
        <v>362</v>
      </c>
      <c r="C42" s="50" t="s">
        <v>357</v>
      </c>
      <c r="D42" s="3" t="s">
        <v>361</v>
      </c>
      <c r="E42" s="49" t="s">
        <v>358</v>
      </c>
      <c r="F42" s="52">
        <v>57480</v>
      </c>
      <c r="G42" s="52">
        <f>U42</f>
        <v>0</v>
      </c>
      <c r="H42" s="52">
        <f>SUM(P42:U42)</f>
        <v>0</v>
      </c>
      <c r="I42" s="53">
        <f>F42-H42</f>
        <v>57480</v>
      </c>
      <c r="J42" s="14" t="s">
        <v>360</v>
      </c>
      <c r="K42" s="29"/>
      <c r="L42" s="49"/>
      <c r="M42" s="47" t="s">
        <v>359</v>
      </c>
      <c r="N42" s="10"/>
      <c r="O42" s="21"/>
      <c r="P42" s="12"/>
      <c r="Q42" s="12"/>
      <c r="R42" s="12"/>
      <c r="S42" s="12"/>
      <c r="T42" s="12"/>
      <c r="U42" s="12"/>
      <c r="V42" s="12"/>
      <c r="W42" s="12"/>
      <c r="X42" s="12"/>
      <c r="Y42" s="12"/>
      <c r="Z42" s="12"/>
      <c r="AA42" s="12"/>
      <c r="AB42" s="46"/>
      <c r="AC42" s="46"/>
      <c r="AD42" s="46"/>
      <c r="AE42" s="46"/>
      <c r="AF42" s="46"/>
      <c r="AG42" s="46"/>
      <c r="AH42" s="46"/>
      <c r="AI42" s="46"/>
      <c r="AJ42" s="46"/>
      <c r="AK42" s="46"/>
      <c r="AL42" s="46"/>
      <c r="AM42" s="46"/>
    </row>
    <row r="43" spans="1:39" ht="82.5">
      <c r="A43" s="50">
        <v>39</v>
      </c>
      <c r="B43" s="49" t="s">
        <v>366</v>
      </c>
      <c r="C43" s="50" t="s">
        <v>363</v>
      </c>
      <c r="D43" s="3" t="s">
        <v>364</v>
      </c>
      <c r="E43" s="49" t="s">
        <v>367</v>
      </c>
      <c r="F43" s="52">
        <v>6000</v>
      </c>
      <c r="G43" s="52">
        <f>U43</f>
        <v>6000</v>
      </c>
      <c r="H43" s="52">
        <f>SUM(P43:U43)</f>
        <v>6000</v>
      </c>
      <c r="I43" s="53">
        <f>F43-H43</f>
        <v>0</v>
      </c>
      <c r="J43" s="14"/>
      <c r="K43" s="29"/>
      <c r="L43" s="49"/>
      <c r="M43" s="47" t="s">
        <v>365</v>
      </c>
      <c r="N43" s="10"/>
      <c r="O43" s="21"/>
      <c r="P43" s="12"/>
      <c r="Q43" s="12"/>
      <c r="R43" s="12"/>
      <c r="S43" s="12"/>
      <c r="T43" s="12"/>
      <c r="U43" s="12">
        <v>6000</v>
      </c>
      <c r="V43" s="12"/>
      <c r="W43" s="12"/>
      <c r="X43" s="12"/>
      <c r="Y43" s="12"/>
      <c r="Z43" s="12"/>
      <c r="AA43" s="12"/>
      <c r="AB43" s="46"/>
      <c r="AC43" s="46"/>
      <c r="AD43" s="46"/>
      <c r="AE43" s="46"/>
      <c r="AF43" s="46"/>
      <c r="AG43" s="46"/>
      <c r="AH43" s="46"/>
      <c r="AI43" s="46"/>
      <c r="AJ43" s="46"/>
      <c r="AK43" s="46"/>
      <c r="AL43" s="46"/>
      <c r="AM43" s="46"/>
    </row>
    <row r="44" spans="1:39" ht="99">
      <c r="A44" s="50">
        <v>40</v>
      </c>
      <c r="B44" s="49" t="s">
        <v>186</v>
      </c>
      <c r="C44" s="50" t="s">
        <v>182</v>
      </c>
      <c r="D44" s="3" t="s">
        <v>183</v>
      </c>
      <c r="E44" s="49" t="s">
        <v>184</v>
      </c>
      <c r="F44" s="52">
        <v>2560</v>
      </c>
      <c r="G44" s="52">
        <f t="shared" si="0"/>
        <v>0</v>
      </c>
      <c r="H44" s="52">
        <f t="shared" si="1"/>
        <v>2560</v>
      </c>
      <c r="I44" s="53">
        <f t="shared" si="2"/>
        <v>0</v>
      </c>
      <c r="J44" s="14">
        <v>10812</v>
      </c>
      <c r="K44" s="29"/>
      <c r="L44" s="49"/>
      <c r="M44" s="47" t="s">
        <v>185</v>
      </c>
      <c r="N44" s="10"/>
      <c r="O44" s="21"/>
      <c r="P44" s="12"/>
      <c r="Q44" s="12"/>
      <c r="R44" s="12">
        <v>2560</v>
      </c>
      <c r="S44" s="12"/>
      <c r="T44" s="12"/>
      <c r="U44" s="12"/>
      <c r="V44" s="12"/>
      <c r="W44" s="12"/>
      <c r="X44" s="12"/>
      <c r="Y44" s="12"/>
      <c r="Z44" s="12"/>
      <c r="AA44" s="12"/>
      <c r="AB44" s="46"/>
      <c r="AC44" s="46"/>
      <c r="AD44" s="46"/>
      <c r="AE44" s="46"/>
      <c r="AF44" s="46"/>
      <c r="AG44" s="46"/>
      <c r="AH44" s="46"/>
      <c r="AI44" s="46"/>
      <c r="AJ44" s="46"/>
      <c r="AK44" s="46"/>
      <c r="AL44" s="46"/>
      <c r="AM44" s="46"/>
    </row>
    <row r="45" spans="1:39" ht="99">
      <c r="A45" s="50">
        <v>41</v>
      </c>
      <c r="B45" s="49" t="s">
        <v>278</v>
      </c>
      <c r="C45" s="50" t="s">
        <v>240</v>
      </c>
      <c r="D45" s="3" t="s">
        <v>241</v>
      </c>
      <c r="E45" s="49" t="s">
        <v>243</v>
      </c>
      <c r="F45" s="52">
        <v>29526</v>
      </c>
      <c r="G45" s="52">
        <f t="shared" si="0"/>
        <v>0</v>
      </c>
      <c r="H45" s="52">
        <f t="shared" si="1"/>
        <v>29526</v>
      </c>
      <c r="I45" s="53">
        <f t="shared" si="2"/>
        <v>0</v>
      </c>
      <c r="J45" s="14"/>
      <c r="K45" s="29"/>
      <c r="L45" s="49"/>
      <c r="M45" s="47" t="s">
        <v>185</v>
      </c>
      <c r="N45" s="10"/>
      <c r="O45" s="21"/>
      <c r="P45" s="12"/>
      <c r="Q45" s="12"/>
      <c r="R45" s="12"/>
      <c r="S45" s="12">
        <v>29526</v>
      </c>
      <c r="T45" s="12"/>
      <c r="U45" s="12"/>
      <c r="V45" s="12"/>
      <c r="W45" s="12"/>
      <c r="X45" s="12"/>
      <c r="Y45" s="12"/>
      <c r="Z45" s="12"/>
      <c r="AA45" s="12"/>
      <c r="AB45" s="46"/>
      <c r="AC45" s="46"/>
      <c r="AD45" s="46"/>
      <c r="AE45" s="46"/>
      <c r="AF45" s="46"/>
      <c r="AG45" s="46"/>
      <c r="AH45" s="46"/>
      <c r="AI45" s="46"/>
      <c r="AJ45" s="46"/>
      <c r="AK45" s="46"/>
      <c r="AL45" s="46"/>
      <c r="AM45" s="46"/>
    </row>
    <row r="46" spans="1:39" ht="82.5">
      <c r="A46" s="50">
        <v>42</v>
      </c>
      <c r="B46" s="49" t="s">
        <v>277</v>
      </c>
      <c r="C46" s="50" t="s">
        <v>240</v>
      </c>
      <c r="D46" s="3" t="s">
        <v>244</v>
      </c>
      <c r="E46" s="49" t="s">
        <v>246</v>
      </c>
      <c r="F46" s="52">
        <v>91444</v>
      </c>
      <c r="G46" s="52">
        <f t="shared" si="0"/>
        <v>0</v>
      </c>
      <c r="H46" s="52">
        <f t="shared" si="1"/>
        <v>91444</v>
      </c>
      <c r="I46" s="53">
        <f t="shared" si="2"/>
        <v>0</v>
      </c>
      <c r="J46" s="14" t="s">
        <v>245</v>
      </c>
      <c r="K46" s="29"/>
      <c r="L46" s="49"/>
      <c r="M46" s="47" t="s">
        <v>185</v>
      </c>
      <c r="N46" s="10"/>
      <c r="O46" s="21"/>
      <c r="P46" s="12"/>
      <c r="Q46" s="12"/>
      <c r="R46" s="12"/>
      <c r="S46" s="12">
        <v>91444</v>
      </c>
      <c r="T46" s="12"/>
      <c r="U46" s="12"/>
      <c r="V46" s="12"/>
      <c r="W46" s="12"/>
      <c r="X46" s="12"/>
      <c r="Y46" s="12"/>
      <c r="Z46" s="12"/>
      <c r="AA46" s="12"/>
      <c r="AB46" s="46"/>
      <c r="AC46" s="46"/>
      <c r="AD46" s="46"/>
      <c r="AE46" s="46"/>
      <c r="AF46" s="46"/>
      <c r="AG46" s="46"/>
      <c r="AH46" s="46"/>
      <c r="AI46" s="46"/>
      <c r="AJ46" s="46"/>
      <c r="AK46" s="46"/>
      <c r="AL46" s="46"/>
      <c r="AM46" s="46"/>
    </row>
    <row r="47" spans="1:39" ht="115.5">
      <c r="A47" s="50">
        <v>43</v>
      </c>
      <c r="B47" s="49" t="s">
        <v>371</v>
      </c>
      <c r="C47" s="50" t="s">
        <v>368</v>
      </c>
      <c r="D47" s="3" t="s">
        <v>369</v>
      </c>
      <c r="E47" s="49" t="s">
        <v>370</v>
      </c>
      <c r="F47" s="52">
        <v>769000</v>
      </c>
      <c r="G47" s="52">
        <f>U47</f>
        <v>769000</v>
      </c>
      <c r="H47" s="52">
        <f>SUM(P47:U47)</f>
        <v>769000</v>
      </c>
      <c r="I47" s="53">
        <f>F47-H47</f>
        <v>0</v>
      </c>
      <c r="J47" s="14" t="s">
        <v>334</v>
      </c>
      <c r="K47" s="29"/>
      <c r="L47" s="49"/>
      <c r="M47" s="47" t="s">
        <v>185</v>
      </c>
      <c r="N47" s="10"/>
      <c r="O47" s="21"/>
      <c r="P47" s="12"/>
      <c r="Q47" s="12"/>
      <c r="R47" s="12"/>
      <c r="S47" s="12"/>
      <c r="T47" s="12"/>
      <c r="U47" s="12">
        <v>769000</v>
      </c>
      <c r="V47" s="12"/>
      <c r="W47" s="12"/>
      <c r="X47" s="12"/>
      <c r="Y47" s="12"/>
      <c r="Z47" s="12"/>
      <c r="AA47" s="12"/>
      <c r="AB47" s="46"/>
      <c r="AC47" s="46"/>
      <c r="AD47" s="46"/>
      <c r="AE47" s="46"/>
      <c r="AF47" s="46"/>
      <c r="AG47" s="46"/>
      <c r="AH47" s="46"/>
      <c r="AI47" s="46"/>
      <c r="AJ47" s="46"/>
      <c r="AK47" s="46"/>
      <c r="AL47" s="46"/>
      <c r="AM47" s="46"/>
    </row>
    <row r="48" spans="1:39" ht="115.5">
      <c r="A48" s="50">
        <v>44</v>
      </c>
      <c r="B48" s="49" t="s">
        <v>312</v>
      </c>
      <c r="C48" s="50" t="s">
        <v>308</v>
      </c>
      <c r="D48" s="3" t="s">
        <v>309</v>
      </c>
      <c r="E48" s="49" t="s">
        <v>310</v>
      </c>
      <c r="F48" s="52">
        <v>11550</v>
      </c>
      <c r="G48" s="52">
        <f t="shared" si="0"/>
        <v>0</v>
      </c>
      <c r="H48" s="52">
        <f t="shared" si="1"/>
        <v>11550</v>
      </c>
      <c r="I48" s="53">
        <f t="shared" si="2"/>
        <v>0</v>
      </c>
      <c r="J48" s="14" t="s">
        <v>311</v>
      </c>
      <c r="K48" s="29"/>
      <c r="L48" s="49"/>
      <c r="M48" s="47" t="s">
        <v>185</v>
      </c>
      <c r="N48" s="10"/>
      <c r="O48" s="21"/>
      <c r="P48" s="12"/>
      <c r="Q48" s="12"/>
      <c r="R48" s="12"/>
      <c r="S48" s="12"/>
      <c r="T48" s="12">
        <v>11550</v>
      </c>
      <c r="U48" s="12"/>
      <c r="V48" s="12"/>
      <c r="W48" s="12"/>
      <c r="X48" s="12"/>
      <c r="Y48" s="12"/>
      <c r="Z48" s="12"/>
      <c r="AA48" s="12"/>
      <c r="AB48" s="46"/>
      <c r="AC48" s="46"/>
      <c r="AD48" s="46"/>
      <c r="AE48" s="46"/>
      <c r="AF48" s="46"/>
      <c r="AG48" s="46"/>
      <c r="AH48" s="46"/>
      <c r="AI48" s="46"/>
      <c r="AJ48" s="46"/>
      <c r="AK48" s="46"/>
      <c r="AL48" s="46"/>
      <c r="AM48" s="46"/>
    </row>
    <row r="49" spans="1:39" ht="82.5">
      <c r="A49" s="50">
        <v>45</v>
      </c>
      <c r="B49" s="49" t="s">
        <v>277</v>
      </c>
      <c r="C49" s="50" t="s">
        <v>247</v>
      </c>
      <c r="D49" s="3" t="s">
        <v>248</v>
      </c>
      <c r="E49" s="49" t="s">
        <v>246</v>
      </c>
      <c r="F49" s="52">
        <v>17318</v>
      </c>
      <c r="G49" s="52">
        <f t="shared" si="0"/>
        <v>0</v>
      </c>
      <c r="H49" s="52">
        <f t="shared" si="1"/>
        <v>17318</v>
      </c>
      <c r="I49" s="53">
        <f t="shared" si="2"/>
        <v>0</v>
      </c>
      <c r="J49" s="55" t="s">
        <v>249</v>
      </c>
      <c r="K49" s="29"/>
      <c r="L49" s="49"/>
      <c r="M49" s="47" t="s">
        <v>185</v>
      </c>
      <c r="N49" s="10"/>
      <c r="O49" s="21"/>
      <c r="P49" s="12"/>
      <c r="Q49" s="12"/>
      <c r="R49" s="12"/>
      <c r="S49" s="12">
        <v>17318</v>
      </c>
      <c r="T49" s="12"/>
      <c r="U49" s="12"/>
      <c r="V49" s="12"/>
      <c r="W49" s="12"/>
      <c r="X49" s="12"/>
      <c r="Y49" s="12"/>
      <c r="Z49" s="12"/>
      <c r="AA49" s="12"/>
      <c r="AB49" s="46"/>
      <c r="AC49" s="46"/>
      <c r="AD49" s="46"/>
      <c r="AE49" s="46"/>
      <c r="AF49" s="46"/>
      <c r="AG49" s="46"/>
      <c r="AH49" s="46"/>
      <c r="AI49" s="46"/>
      <c r="AJ49" s="46"/>
      <c r="AK49" s="46"/>
      <c r="AL49" s="46"/>
      <c r="AM49" s="46"/>
    </row>
    <row r="50" spans="1:39" ht="66">
      <c r="A50" s="50">
        <v>46</v>
      </c>
      <c r="B50" s="49" t="s">
        <v>317</v>
      </c>
      <c r="C50" s="50" t="s">
        <v>313</v>
      </c>
      <c r="D50" s="3" t="s">
        <v>314</v>
      </c>
      <c r="E50" s="49" t="s">
        <v>316</v>
      </c>
      <c r="F50" s="52">
        <v>750</v>
      </c>
      <c r="G50" s="52">
        <f t="shared" si="0"/>
        <v>0</v>
      </c>
      <c r="H50" s="52">
        <f t="shared" si="1"/>
        <v>750</v>
      </c>
      <c r="I50" s="53">
        <f t="shared" si="2"/>
        <v>0</v>
      </c>
      <c r="J50" s="55"/>
      <c r="K50" s="29"/>
      <c r="L50" s="49"/>
      <c r="M50" s="47" t="s">
        <v>315</v>
      </c>
      <c r="N50" s="10"/>
      <c r="O50" s="21"/>
      <c r="P50" s="12"/>
      <c r="Q50" s="12"/>
      <c r="R50" s="12"/>
      <c r="S50" s="12"/>
      <c r="T50" s="12">
        <v>750</v>
      </c>
      <c r="U50" s="12"/>
      <c r="V50" s="12"/>
      <c r="W50" s="12"/>
      <c r="X50" s="12"/>
      <c r="Y50" s="12"/>
      <c r="Z50" s="12"/>
      <c r="AA50" s="12"/>
      <c r="AB50" s="46"/>
      <c r="AC50" s="46"/>
      <c r="AD50" s="46"/>
      <c r="AE50" s="46"/>
      <c r="AF50" s="46"/>
      <c r="AG50" s="46"/>
      <c r="AH50" s="46"/>
      <c r="AI50" s="46"/>
      <c r="AJ50" s="46"/>
      <c r="AK50" s="46"/>
      <c r="AL50" s="46"/>
      <c r="AM50" s="46"/>
    </row>
    <row r="51" spans="1:39" ht="132">
      <c r="A51" s="50">
        <v>47</v>
      </c>
      <c r="B51" s="49" t="s">
        <v>255</v>
      </c>
      <c r="C51" s="50" t="s">
        <v>250</v>
      </c>
      <c r="D51" s="3" t="s">
        <v>251</v>
      </c>
      <c r="E51" s="49" t="s">
        <v>252</v>
      </c>
      <c r="F51" s="52">
        <v>6000</v>
      </c>
      <c r="G51" s="52">
        <f t="shared" si="0"/>
        <v>0</v>
      </c>
      <c r="H51" s="52">
        <f t="shared" si="1"/>
        <v>6000</v>
      </c>
      <c r="I51" s="53">
        <f t="shared" si="2"/>
        <v>0</v>
      </c>
      <c r="J51" s="55" t="s">
        <v>254</v>
      </c>
      <c r="K51" s="29"/>
      <c r="L51" s="49"/>
      <c r="M51" s="47" t="s">
        <v>253</v>
      </c>
      <c r="N51" s="10"/>
      <c r="O51" s="21"/>
      <c r="P51" s="12"/>
      <c r="Q51" s="12"/>
      <c r="R51" s="12"/>
      <c r="S51" s="12"/>
      <c r="T51" s="12">
        <v>6000</v>
      </c>
      <c r="U51" s="12"/>
      <c r="V51" s="12"/>
      <c r="W51" s="12"/>
      <c r="X51" s="12"/>
      <c r="Y51" s="12"/>
      <c r="Z51" s="12"/>
      <c r="AA51" s="12"/>
      <c r="AB51" s="46"/>
      <c r="AC51" s="46"/>
      <c r="AD51" s="46"/>
      <c r="AE51" s="46"/>
      <c r="AF51" s="46"/>
      <c r="AG51" s="46"/>
      <c r="AH51" s="46"/>
      <c r="AI51" s="46"/>
      <c r="AJ51" s="46"/>
      <c r="AK51" s="46"/>
      <c r="AL51" s="46"/>
      <c r="AM51" s="46"/>
    </row>
    <row r="52" spans="1:27" ht="115.5">
      <c r="A52" s="50">
        <v>48</v>
      </c>
      <c r="B52" s="1" t="s">
        <v>209</v>
      </c>
      <c r="C52" s="26" t="s">
        <v>152</v>
      </c>
      <c r="D52" s="1" t="s">
        <v>42</v>
      </c>
      <c r="E52" s="1" t="s">
        <v>41</v>
      </c>
      <c r="F52" s="52">
        <v>43387</v>
      </c>
      <c r="G52" s="52">
        <f t="shared" si="0"/>
        <v>4078</v>
      </c>
      <c r="H52" s="52">
        <f t="shared" si="1"/>
        <v>43387</v>
      </c>
      <c r="I52" s="53">
        <f t="shared" si="2"/>
        <v>0</v>
      </c>
      <c r="J52" s="33" t="s">
        <v>153</v>
      </c>
      <c r="K52" s="29"/>
      <c r="L52" s="49" t="s">
        <v>154</v>
      </c>
      <c r="M52" s="47" t="s">
        <v>155</v>
      </c>
      <c r="N52" s="29"/>
      <c r="O52" s="21"/>
      <c r="P52" s="12">
        <v>2446</v>
      </c>
      <c r="Q52" s="12"/>
      <c r="R52" s="12"/>
      <c r="S52" s="12">
        <v>11276</v>
      </c>
      <c r="T52" s="12">
        <v>25587</v>
      </c>
      <c r="U52" s="12">
        <v>4078</v>
      </c>
      <c r="V52" s="12"/>
      <c r="W52" s="12"/>
      <c r="X52" s="12"/>
      <c r="Y52" s="12"/>
      <c r="Z52" s="12"/>
      <c r="AA52" s="12"/>
    </row>
    <row r="53" spans="1:27" s="41" customFormat="1" ht="49.5">
      <c r="A53" s="50">
        <v>49</v>
      </c>
      <c r="B53" s="51"/>
      <c r="C53" s="24" t="s">
        <v>156</v>
      </c>
      <c r="D53" s="25" t="s">
        <v>157</v>
      </c>
      <c r="E53" s="23" t="s">
        <v>158</v>
      </c>
      <c r="F53" s="54">
        <v>330386</v>
      </c>
      <c r="G53" s="52">
        <f t="shared" si="0"/>
        <v>0</v>
      </c>
      <c r="H53" s="52">
        <f t="shared" si="1"/>
        <v>330386</v>
      </c>
      <c r="I53" s="53">
        <f t="shared" si="2"/>
        <v>0</v>
      </c>
      <c r="J53" s="33"/>
      <c r="K53" s="30"/>
      <c r="L53" s="49" t="s">
        <v>159</v>
      </c>
      <c r="M53" s="40" t="s">
        <v>160</v>
      </c>
      <c r="N53" s="26"/>
      <c r="O53" s="27"/>
      <c r="P53" s="28">
        <v>128870</v>
      </c>
      <c r="Q53" s="28">
        <v>62059</v>
      </c>
      <c r="R53" s="28">
        <v>62094</v>
      </c>
      <c r="S53" s="28">
        <v>42900</v>
      </c>
      <c r="T53" s="28">
        <v>34463</v>
      </c>
      <c r="U53" s="28"/>
      <c r="V53" s="28"/>
      <c r="W53" s="28"/>
      <c r="X53" s="28"/>
      <c r="Y53" s="28"/>
      <c r="Z53" s="28"/>
      <c r="AA53" s="28"/>
    </row>
    <row r="54" spans="1:27" s="41" customFormat="1" ht="66">
      <c r="A54" s="50">
        <v>50</v>
      </c>
      <c r="B54" s="51" t="s">
        <v>207</v>
      </c>
      <c r="C54" s="24" t="s">
        <v>204</v>
      </c>
      <c r="D54" s="25" t="s">
        <v>205</v>
      </c>
      <c r="E54" s="23" t="s">
        <v>206</v>
      </c>
      <c r="F54" s="54">
        <v>800000</v>
      </c>
      <c r="G54" s="52">
        <f t="shared" si="0"/>
        <v>0</v>
      </c>
      <c r="H54" s="52">
        <f t="shared" si="1"/>
        <v>800000</v>
      </c>
      <c r="I54" s="53">
        <f t="shared" si="2"/>
        <v>0</v>
      </c>
      <c r="J54" s="33"/>
      <c r="K54" s="30">
        <v>43927</v>
      </c>
      <c r="L54" s="49"/>
      <c r="M54" s="40" t="s">
        <v>115</v>
      </c>
      <c r="N54" s="26"/>
      <c r="O54" s="27"/>
      <c r="P54" s="28"/>
      <c r="Q54" s="28"/>
      <c r="R54" s="28"/>
      <c r="S54" s="28">
        <v>800000</v>
      </c>
      <c r="T54" s="28"/>
      <c r="U54" s="28"/>
      <c r="V54" s="28"/>
      <c r="W54" s="28"/>
      <c r="X54" s="28"/>
      <c r="Y54" s="28"/>
      <c r="Z54" s="28"/>
      <c r="AA54" s="28"/>
    </row>
    <row r="55" spans="1:27" s="41" customFormat="1" ht="99">
      <c r="A55" s="50">
        <v>51</v>
      </c>
      <c r="B55" s="51" t="s">
        <v>321</v>
      </c>
      <c r="C55" s="24" t="s">
        <v>319</v>
      </c>
      <c r="D55" s="25" t="s">
        <v>320</v>
      </c>
      <c r="E55" s="23" t="s">
        <v>322</v>
      </c>
      <c r="F55" s="54">
        <v>35400</v>
      </c>
      <c r="G55" s="52">
        <f t="shared" si="0"/>
        <v>35400</v>
      </c>
      <c r="H55" s="52">
        <f t="shared" si="1"/>
        <v>35400</v>
      </c>
      <c r="I55" s="53">
        <f t="shared" si="2"/>
        <v>0</v>
      </c>
      <c r="J55" s="33" t="s">
        <v>298</v>
      </c>
      <c r="K55" s="30"/>
      <c r="L55" s="49"/>
      <c r="M55" s="40" t="s">
        <v>264</v>
      </c>
      <c r="N55" s="26"/>
      <c r="O55" s="27"/>
      <c r="P55" s="28"/>
      <c r="Q55" s="28"/>
      <c r="R55" s="28"/>
      <c r="S55" s="28"/>
      <c r="T55" s="28"/>
      <c r="U55" s="28">
        <v>35400</v>
      </c>
      <c r="V55" s="28"/>
      <c r="W55" s="28"/>
      <c r="X55" s="28"/>
      <c r="Y55" s="28"/>
      <c r="Z55" s="28"/>
      <c r="AA55" s="28"/>
    </row>
    <row r="56" spans="1:27" s="41" customFormat="1" ht="181.5">
      <c r="A56" s="50">
        <v>52</v>
      </c>
      <c r="B56" s="51" t="s">
        <v>267</v>
      </c>
      <c r="C56" s="24" t="s">
        <v>256</v>
      </c>
      <c r="D56" s="25" t="s">
        <v>257</v>
      </c>
      <c r="E56" s="23" t="s">
        <v>258</v>
      </c>
      <c r="F56" s="54">
        <v>945274</v>
      </c>
      <c r="G56" s="52">
        <f t="shared" si="0"/>
        <v>117949</v>
      </c>
      <c r="H56" s="52">
        <f t="shared" si="1"/>
        <v>881344</v>
      </c>
      <c r="I56" s="53">
        <f t="shared" si="2"/>
        <v>63930</v>
      </c>
      <c r="J56" s="33"/>
      <c r="K56" s="30"/>
      <c r="L56" s="49"/>
      <c r="M56" s="40" t="s">
        <v>155</v>
      </c>
      <c r="N56" s="26"/>
      <c r="O56" s="27"/>
      <c r="P56" s="28"/>
      <c r="Q56" s="28"/>
      <c r="R56" s="28"/>
      <c r="S56" s="28">
        <v>645446</v>
      </c>
      <c r="T56" s="28">
        <v>117949</v>
      </c>
      <c r="U56" s="28">
        <v>117949</v>
      </c>
      <c r="V56" s="28"/>
      <c r="W56" s="28"/>
      <c r="X56" s="28"/>
      <c r="Y56" s="28"/>
      <c r="Z56" s="28"/>
      <c r="AA56" s="28"/>
    </row>
    <row r="57" spans="1:27" s="41" customFormat="1" ht="82.5">
      <c r="A57" s="50">
        <v>53</v>
      </c>
      <c r="B57" s="51" t="s">
        <v>377</v>
      </c>
      <c r="C57" s="24" t="s">
        <v>372</v>
      </c>
      <c r="D57" s="25" t="s">
        <v>373</v>
      </c>
      <c r="E57" s="23" t="s">
        <v>374</v>
      </c>
      <c r="F57" s="54">
        <v>3000</v>
      </c>
      <c r="G57" s="52">
        <f>U57</f>
        <v>3000</v>
      </c>
      <c r="H57" s="52">
        <f>SUM(P57:U57)</f>
        <v>3000</v>
      </c>
      <c r="I57" s="53">
        <f>F57-H57</f>
        <v>0</v>
      </c>
      <c r="J57" s="33" t="s">
        <v>376</v>
      </c>
      <c r="K57" s="30"/>
      <c r="L57" s="49"/>
      <c r="M57" s="40" t="s">
        <v>375</v>
      </c>
      <c r="N57" s="26"/>
      <c r="O57" s="27"/>
      <c r="P57" s="28"/>
      <c r="Q57" s="28"/>
      <c r="R57" s="28"/>
      <c r="S57" s="28"/>
      <c r="T57" s="28"/>
      <c r="U57" s="28">
        <v>3000</v>
      </c>
      <c r="V57" s="28"/>
      <c r="W57" s="28"/>
      <c r="X57" s="28"/>
      <c r="Y57" s="28"/>
      <c r="Z57" s="28"/>
      <c r="AA57" s="28"/>
    </row>
    <row r="58" spans="1:27" s="41" customFormat="1" ht="99">
      <c r="A58" s="50">
        <v>54</v>
      </c>
      <c r="B58" s="51" t="s">
        <v>329</v>
      </c>
      <c r="C58" s="24" t="s">
        <v>324</v>
      </c>
      <c r="D58" s="25" t="s">
        <v>325</v>
      </c>
      <c r="E58" s="23" t="s">
        <v>326</v>
      </c>
      <c r="F58" s="54">
        <v>37080</v>
      </c>
      <c r="G58" s="52">
        <f t="shared" si="0"/>
        <v>0</v>
      </c>
      <c r="H58" s="52">
        <f t="shared" si="1"/>
        <v>0</v>
      </c>
      <c r="I58" s="53">
        <f t="shared" si="2"/>
        <v>37080</v>
      </c>
      <c r="J58" s="33" t="s">
        <v>328</v>
      </c>
      <c r="K58" s="30"/>
      <c r="L58" s="49"/>
      <c r="M58" s="40" t="s">
        <v>327</v>
      </c>
      <c r="N58" s="26"/>
      <c r="O58" s="27"/>
      <c r="P58" s="28"/>
      <c r="Q58" s="28"/>
      <c r="R58" s="28"/>
      <c r="S58" s="28"/>
      <c r="T58" s="28"/>
      <c r="U58" s="28"/>
      <c r="V58" s="28"/>
      <c r="W58" s="28"/>
      <c r="X58" s="28"/>
      <c r="Y58" s="28"/>
      <c r="Z58" s="28"/>
      <c r="AA58" s="28"/>
    </row>
    <row r="59" spans="1:27" s="41" customFormat="1" ht="66">
      <c r="A59" s="50">
        <v>55</v>
      </c>
      <c r="B59" s="51" t="s">
        <v>266</v>
      </c>
      <c r="C59" s="24" t="s">
        <v>261</v>
      </c>
      <c r="D59" s="25" t="s">
        <v>262</v>
      </c>
      <c r="E59" s="23" t="s">
        <v>263</v>
      </c>
      <c r="F59" s="54">
        <v>22828</v>
      </c>
      <c r="G59" s="52">
        <f t="shared" si="0"/>
        <v>0</v>
      </c>
      <c r="H59" s="52">
        <f t="shared" si="1"/>
        <v>0</v>
      </c>
      <c r="I59" s="53">
        <f t="shared" si="2"/>
        <v>22828</v>
      </c>
      <c r="J59" s="33" t="s">
        <v>265</v>
      </c>
      <c r="K59" s="30"/>
      <c r="L59" s="49"/>
      <c r="M59" s="40" t="s">
        <v>264</v>
      </c>
      <c r="N59" s="26"/>
      <c r="O59" s="27"/>
      <c r="P59" s="28"/>
      <c r="Q59" s="28"/>
      <c r="R59" s="28"/>
      <c r="S59" s="28"/>
      <c r="T59" s="28"/>
      <c r="U59" s="28"/>
      <c r="V59" s="28"/>
      <c r="W59" s="28"/>
      <c r="X59" s="28"/>
      <c r="Y59" s="28"/>
      <c r="Z59" s="28"/>
      <c r="AA59" s="28"/>
    </row>
    <row r="60" spans="1:27" s="41" customFormat="1" ht="66">
      <c r="A60" s="50">
        <v>56</v>
      </c>
      <c r="B60" s="51" t="s">
        <v>266</v>
      </c>
      <c r="C60" s="24" t="s">
        <v>261</v>
      </c>
      <c r="D60" s="25" t="s">
        <v>330</v>
      </c>
      <c r="E60" s="23" t="s">
        <v>333</v>
      </c>
      <c r="F60" s="54">
        <v>17610</v>
      </c>
      <c r="G60" s="52">
        <f t="shared" si="0"/>
        <v>0</v>
      </c>
      <c r="H60" s="52">
        <f t="shared" si="1"/>
        <v>0</v>
      </c>
      <c r="I60" s="53">
        <f t="shared" si="2"/>
        <v>17610</v>
      </c>
      <c r="J60" s="33" t="s">
        <v>334</v>
      </c>
      <c r="K60" s="30"/>
      <c r="L60" s="49"/>
      <c r="M60" s="40" t="s">
        <v>264</v>
      </c>
      <c r="N60" s="26"/>
      <c r="O60" s="27"/>
      <c r="P60" s="28"/>
      <c r="Q60" s="28"/>
      <c r="R60" s="28"/>
      <c r="S60" s="28"/>
      <c r="T60" s="28"/>
      <c r="U60" s="28"/>
      <c r="V60" s="28"/>
      <c r="W60" s="28"/>
      <c r="X60" s="28"/>
      <c r="Y60" s="28"/>
      <c r="Z60" s="28"/>
      <c r="AA60" s="28"/>
    </row>
    <row r="61" spans="1:27" s="41" customFormat="1" ht="66">
      <c r="A61" s="50">
        <v>57</v>
      </c>
      <c r="B61" s="51" t="s">
        <v>192</v>
      </c>
      <c r="C61" s="24" t="s">
        <v>187</v>
      </c>
      <c r="D61" s="25" t="s">
        <v>188</v>
      </c>
      <c r="E61" s="23" t="s">
        <v>189</v>
      </c>
      <c r="F61" s="54">
        <v>32720</v>
      </c>
      <c r="G61" s="52">
        <f t="shared" si="0"/>
        <v>27720</v>
      </c>
      <c r="H61" s="52">
        <f t="shared" si="1"/>
        <v>32720</v>
      </c>
      <c r="I61" s="53">
        <f t="shared" si="2"/>
        <v>0</v>
      </c>
      <c r="J61" s="33" t="s">
        <v>191</v>
      </c>
      <c r="K61" s="30">
        <v>43999</v>
      </c>
      <c r="L61" s="49"/>
      <c r="M61" s="40" t="s">
        <v>190</v>
      </c>
      <c r="N61" s="26"/>
      <c r="O61" s="27"/>
      <c r="P61" s="28"/>
      <c r="Q61" s="28">
        <v>3500</v>
      </c>
      <c r="R61" s="28">
        <v>1500</v>
      </c>
      <c r="S61" s="28"/>
      <c r="T61" s="28"/>
      <c r="U61" s="28">
        <v>27720</v>
      </c>
      <c r="V61" s="28"/>
      <c r="W61" s="28"/>
      <c r="X61" s="28"/>
      <c r="Y61" s="28"/>
      <c r="Z61" s="28"/>
      <c r="AA61" s="28"/>
    </row>
    <row r="62" spans="1:27" s="41" customFormat="1" ht="148.5">
      <c r="A62" s="50">
        <v>58</v>
      </c>
      <c r="B62" s="51" t="s">
        <v>345</v>
      </c>
      <c r="C62" s="24" t="s">
        <v>335</v>
      </c>
      <c r="D62" s="25" t="s">
        <v>336</v>
      </c>
      <c r="E62" s="23" t="s">
        <v>337</v>
      </c>
      <c r="F62" s="54">
        <v>47042</v>
      </c>
      <c r="G62" s="52">
        <f t="shared" si="0"/>
        <v>39915</v>
      </c>
      <c r="H62" s="52">
        <f t="shared" si="1"/>
        <v>47042</v>
      </c>
      <c r="I62" s="53">
        <f t="shared" si="2"/>
        <v>0</v>
      </c>
      <c r="J62" s="33" t="s">
        <v>334</v>
      </c>
      <c r="K62" s="30">
        <v>44001</v>
      </c>
      <c r="L62" s="49"/>
      <c r="M62" s="40" t="s">
        <v>190</v>
      </c>
      <c r="N62" s="26"/>
      <c r="O62" s="27"/>
      <c r="P62" s="28"/>
      <c r="Q62" s="28"/>
      <c r="R62" s="28"/>
      <c r="S62" s="28"/>
      <c r="T62" s="28">
        <v>7127</v>
      </c>
      <c r="U62" s="28">
        <v>39915</v>
      </c>
      <c r="V62" s="28"/>
      <c r="W62" s="28"/>
      <c r="X62" s="28"/>
      <c r="Y62" s="28"/>
      <c r="Z62" s="28"/>
      <c r="AA62" s="28"/>
    </row>
    <row r="63" spans="1:27" s="41" customFormat="1" ht="132">
      <c r="A63" s="50">
        <v>59</v>
      </c>
      <c r="B63" s="51" t="s">
        <v>344</v>
      </c>
      <c r="C63" s="24" t="s">
        <v>339</v>
      </c>
      <c r="D63" s="25" t="s">
        <v>340</v>
      </c>
      <c r="E63" s="23" t="s">
        <v>341</v>
      </c>
      <c r="F63" s="54">
        <v>674960</v>
      </c>
      <c r="G63" s="52">
        <f t="shared" si="0"/>
        <v>98676</v>
      </c>
      <c r="H63" s="52">
        <f t="shared" si="1"/>
        <v>166113</v>
      </c>
      <c r="I63" s="53">
        <f t="shared" si="2"/>
        <v>508847</v>
      </c>
      <c r="J63" s="33" t="s">
        <v>45</v>
      </c>
      <c r="K63" s="30"/>
      <c r="L63" s="49"/>
      <c r="M63" s="40" t="s">
        <v>160</v>
      </c>
      <c r="N63" s="26"/>
      <c r="O63" s="27"/>
      <c r="P63" s="28"/>
      <c r="Q63" s="28"/>
      <c r="R63" s="28"/>
      <c r="S63" s="28"/>
      <c r="T63" s="28">
        <v>67437</v>
      </c>
      <c r="U63" s="28">
        <v>98676</v>
      </c>
      <c r="V63" s="28"/>
      <c r="W63" s="28"/>
      <c r="X63" s="28"/>
      <c r="Y63" s="28"/>
      <c r="Z63" s="28"/>
      <c r="AA63" s="28"/>
    </row>
    <row r="64" spans="1:27" s="41" customFormat="1" ht="82.5">
      <c r="A64" s="50">
        <v>60</v>
      </c>
      <c r="B64" s="51" t="s">
        <v>383</v>
      </c>
      <c r="C64" s="24" t="s">
        <v>378</v>
      </c>
      <c r="D64" s="25" t="s">
        <v>379</v>
      </c>
      <c r="E64" s="23" t="s">
        <v>380</v>
      </c>
      <c r="F64" s="54">
        <v>20000</v>
      </c>
      <c r="G64" s="52">
        <f>U64</f>
        <v>0</v>
      </c>
      <c r="H64" s="52">
        <f>SUM(P64:U64)</f>
        <v>0</v>
      </c>
      <c r="I64" s="53">
        <f>F64-H64</f>
        <v>20000</v>
      </c>
      <c r="J64" s="33" t="s">
        <v>382</v>
      </c>
      <c r="K64" s="30"/>
      <c r="L64" s="49"/>
      <c r="M64" s="40" t="s">
        <v>381</v>
      </c>
      <c r="N64" s="26"/>
      <c r="O64" s="27"/>
      <c r="P64" s="28"/>
      <c r="Q64" s="28"/>
      <c r="R64" s="28"/>
      <c r="S64" s="28"/>
      <c r="T64" s="28"/>
      <c r="U64" s="28"/>
      <c r="V64" s="28"/>
      <c r="W64" s="28"/>
      <c r="X64" s="28"/>
      <c r="Y64" s="28"/>
      <c r="Z64" s="28"/>
      <c r="AA64" s="28"/>
    </row>
    <row r="65" spans="1:27" s="38" customFormat="1" ht="24.75" customHeight="1">
      <c r="A65" s="15"/>
      <c r="B65" s="16" t="s">
        <v>1</v>
      </c>
      <c r="C65" s="17"/>
      <c r="D65" s="18"/>
      <c r="E65" s="18"/>
      <c r="F65" s="19">
        <f>SUM(F5:F64)</f>
        <v>11931686</v>
      </c>
      <c r="G65" s="19">
        <f>SUM(G5:G64)</f>
        <v>1868368</v>
      </c>
      <c r="H65" s="19">
        <f>SUM(H5:H64)</f>
        <v>9831968</v>
      </c>
      <c r="I65" s="19">
        <f>SUM(I5:I64)</f>
        <v>2099718</v>
      </c>
      <c r="J65" s="20"/>
      <c r="K65" s="31"/>
      <c r="L65" s="42"/>
      <c r="M65" s="48"/>
      <c r="N65" s="34"/>
      <c r="O65" s="22"/>
      <c r="P65" s="13"/>
      <c r="Q65" s="13"/>
      <c r="R65" s="13"/>
      <c r="S65" s="13"/>
      <c r="T65" s="13"/>
      <c r="U65" s="13"/>
      <c r="V65" s="13"/>
      <c r="W65" s="13"/>
      <c r="X65" s="13"/>
      <c r="Y65" s="13"/>
      <c r="Z65" s="13"/>
      <c r="AA65" s="13"/>
    </row>
    <row r="66" spans="1:10" ht="6" customHeight="1">
      <c r="A66" s="4"/>
      <c r="B66" s="5"/>
      <c r="C66" s="6"/>
      <c r="D66" s="43"/>
      <c r="E66" s="5"/>
      <c r="F66" s="5"/>
      <c r="G66" s="5"/>
      <c r="H66" s="5"/>
      <c r="I66" s="5"/>
      <c r="J66" s="6"/>
    </row>
    <row r="67" spans="1:7" ht="16.5" hidden="1">
      <c r="A67" s="75" t="s">
        <v>161</v>
      </c>
      <c r="B67" s="75"/>
      <c r="C67" s="75"/>
      <c r="D67" s="75"/>
      <c r="E67" s="75"/>
      <c r="F67" s="75"/>
      <c r="G67" s="75"/>
    </row>
    <row r="68" spans="1:7" ht="16.5" hidden="1">
      <c r="A68" s="64" t="s">
        <v>162</v>
      </c>
      <c r="B68" s="64"/>
      <c r="C68" s="64"/>
      <c r="D68" s="64"/>
      <c r="E68" s="64"/>
      <c r="F68" s="64"/>
      <c r="G68" s="64"/>
    </row>
    <row r="69" spans="1:7" ht="16.5" hidden="1">
      <c r="A69" s="65" t="s">
        <v>163</v>
      </c>
      <c r="B69" s="65"/>
      <c r="C69" s="65"/>
      <c r="D69" s="65"/>
      <c r="E69" s="65"/>
      <c r="F69" s="65"/>
      <c r="G69" s="65"/>
    </row>
    <row r="70" spans="1:27" s="7" customFormat="1" ht="16.5" hidden="1">
      <c r="A70" s="65" t="s">
        <v>164</v>
      </c>
      <c r="B70" s="65"/>
      <c r="C70" s="65"/>
      <c r="D70" s="65"/>
      <c r="E70" s="65"/>
      <c r="F70" s="65"/>
      <c r="G70" s="65"/>
      <c r="J70" s="9"/>
      <c r="K70" s="32"/>
      <c r="L70" s="39"/>
      <c r="M70" s="44"/>
      <c r="N70" s="44"/>
      <c r="O70" s="45"/>
      <c r="P70" s="46"/>
      <c r="Q70" s="46"/>
      <c r="R70" s="46"/>
      <c r="S70" s="46"/>
      <c r="T70" s="46"/>
      <c r="U70" s="46"/>
      <c r="V70" s="46"/>
      <c r="W70" s="46"/>
      <c r="X70" s="46"/>
      <c r="Y70" s="46"/>
      <c r="Z70" s="46"/>
      <c r="AA70" s="46"/>
    </row>
    <row r="71" spans="1:27" s="7" customFormat="1" ht="19.5">
      <c r="A71" s="66" t="s">
        <v>165</v>
      </c>
      <c r="B71" s="66"/>
      <c r="C71" s="66"/>
      <c r="D71" s="8"/>
      <c r="E71" s="67" t="s">
        <v>166</v>
      </c>
      <c r="F71" s="67"/>
      <c r="G71" s="67"/>
      <c r="J71" s="9"/>
      <c r="K71" s="32"/>
      <c r="L71" s="39"/>
      <c r="M71" s="44"/>
      <c r="N71" s="44"/>
      <c r="O71" s="45"/>
      <c r="P71" s="46"/>
      <c r="Q71" s="46"/>
      <c r="R71" s="46"/>
      <c r="S71" s="46"/>
      <c r="T71" s="46"/>
      <c r="U71" s="46"/>
      <c r="V71" s="46"/>
      <c r="W71" s="46"/>
      <c r="X71" s="46"/>
      <c r="Y71" s="46"/>
      <c r="Z71" s="46"/>
      <c r="AA71" s="46"/>
    </row>
  </sheetData>
  <sheetProtection/>
  <autoFilter ref="A4:AA65"/>
  <mergeCells count="24">
    <mergeCell ref="B30:B31"/>
    <mergeCell ref="A67:G67"/>
    <mergeCell ref="A68:G68"/>
    <mergeCell ref="N3:N4"/>
    <mergeCell ref="D3:D4"/>
    <mergeCell ref="G3:H3"/>
    <mergeCell ref="I3:I4"/>
    <mergeCell ref="L3:L4"/>
    <mergeCell ref="O3:O4"/>
    <mergeCell ref="J3:J4"/>
    <mergeCell ref="K3:K4"/>
    <mergeCell ref="E3:E4"/>
    <mergeCell ref="M3:M4"/>
    <mergeCell ref="P3:AA3"/>
    <mergeCell ref="A1:L1"/>
    <mergeCell ref="A2:L2"/>
    <mergeCell ref="A3:A4"/>
    <mergeCell ref="B3:B4"/>
    <mergeCell ref="C3:C4"/>
    <mergeCell ref="A71:C71"/>
    <mergeCell ref="E71:G71"/>
    <mergeCell ref="A69:G69"/>
    <mergeCell ref="A70:G70"/>
    <mergeCell ref="F3:F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M63"/>
  <sheetViews>
    <sheetView zoomScalePageLayoutView="0" workbookViewId="0" topLeftCell="A1">
      <pane xSplit="3" ySplit="4" topLeftCell="E39" activePane="bottomRight" state="frozen"/>
      <selection pane="topLeft" activeCell="A1" sqref="A1"/>
      <selection pane="topRight" activeCell="D1" sqref="D1"/>
      <selection pane="bottomLeft" activeCell="A5" sqref="A5"/>
      <selection pane="bottomRight" activeCell="C55" sqref="C55"/>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bestFit="1" customWidth="1"/>
    <col min="12" max="12" width="16.625" style="39" customWidth="1"/>
    <col min="13" max="13" width="9.00390625" style="44" customWidth="1"/>
    <col min="14" max="14" width="12.625" style="44" hidden="1" customWidth="1"/>
    <col min="15" max="15" width="9.00390625" style="45" customWidth="1"/>
    <col min="16" max="16" width="12.25390625" style="46" hidden="1" customWidth="1"/>
    <col min="17" max="17" width="10.50390625" style="46" hidden="1" customWidth="1"/>
    <col min="18" max="19" width="9.00390625" style="46" hidden="1" customWidth="1"/>
    <col min="20" max="21" width="10.50390625" style="46" customWidth="1"/>
    <col min="22" max="24" width="9.00390625" style="46" customWidth="1"/>
    <col min="25" max="25" width="10.50390625" style="46"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285</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T5</f>
        <v>2201</v>
      </c>
      <c r="H5" s="52">
        <f>SUM(P5:T5)</f>
        <v>5122</v>
      </c>
      <c r="I5" s="53">
        <f>F5-H5</f>
        <v>15398</v>
      </c>
      <c r="J5" s="14" t="s">
        <v>34</v>
      </c>
      <c r="K5" s="29"/>
      <c r="L5" s="49" t="s">
        <v>64</v>
      </c>
      <c r="M5" s="47" t="s">
        <v>65</v>
      </c>
      <c r="N5" s="33"/>
      <c r="O5" s="21"/>
      <c r="P5" s="12"/>
      <c r="Q5" s="12">
        <v>720</v>
      </c>
      <c r="R5" s="12"/>
      <c r="S5" s="12">
        <v>2201</v>
      </c>
      <c r="T5" s="12">
        <v>2201</v>
      </c>
      <c r="U5" s="12"/>
      <c r="V5" s="12"/>
      <c r="W5" s="12"/>
      <c r="X5" s="12"/>
      <c r="Y5" s="12"/>
      <c r="Z5" s="12"/>
      <c r="AA5" s="12"/>
    </row>
    <row r="6" spans="1:27" ht="99">
      <c r="A6" s="50">
        <v>2</v>
      </c>
      <c r="B6" s="49" t="s">
        <v>66</v>
      </c>
      <c r="C6" s="50" t="s">
        <v>38</v>
      </c>
      <c r="D6" s="3" t="s">
        <v>67</v>
      </c>
      <c r="E6" s="49" t="s">
        <v>39</v>
      </c>
      <c r="F6" s="52">
        <v>50000</v>
      </c>
      <c r="G6" s="52">
        <f aca="true" t="shared" si="0" ref="G6:G54">T6</f>
        <v>0</v>
      </c>
      <c r="H6" s="52">
        <f aca="true" t="shared" si="1" ref="H6:H54">SUM(P6:T6)</f>
        <v>50000</v>
      </c>
      <c r="I6" s="53">
        <f aca="true" t="shared" si="2" ref="I6:I54">F6-H6</f>
        <v>0</v>
      </c>
      <c r="J6" s="33" t="s">
        <v>40</v>
      </c>
      <c r="K6" s="29"/>
      <c r="L6" s="49" t="s">
        <v>68</v>
      </c>
      <c r="M6" s="47" t="s">
        <v>69</v>
      </c>
      <c r="N6" s="33"/>
      <c r="O6" s="21"/>
      <c r="P6" s="12"/>
      <c r="Q6" s="12"/>
      <c r="R6" s="12">
        <v>50000</v>
      </c>
      <c r="S6" s="12"/>
      <c r="T6" s="12"/>
      <c r="U6" s="12"/>
      <c r="V6" s="12"/>
      <c r="W6" s="12"/>
      <c r="X6" s="12"/>
      <c r="Y6" s="12"/>
      <c r="Z6" s="12"/>
      <c r="AA6" s="12"/>
    </row>
    <row r="7" spans="1:27" ht="66">
      <c r="A7" s="50">
        <v>3</v>
      </c>
      <c r="B7" s="49" t="s">
        <v>70</v>
      </c>
      <c r="C7" s="50" t="s">
        <v>71</v>
      </c>
      <c r="D7" s="3" t="s">
        <v>72</v>
      </c>
      <c r="E7" s="49" t="s">
        <v>73</v>
      </c>
      <c r="F7" s="52">
        <v>12299</v>
      </c>
      <c r="G7" s="52">
        <f t="shared" si="0"/>
        <v>5379</v>
      </c>
      <c r="H7" s="52">
        <f t="shared" si="1"/>
        <v>12299</v>
      </c>
      <c r="I7" s="53">
        <f t="shared" si="2"/>
        <v>0</v>
      </c>
      <c r="J7" s="33" t="s">
        <v>288</v>
      </c>
      <c r="K7" s="29"/>
      <c r="L7" s="49" t="s">
        <v>75</v>
      </c>
      <c r="M7" s="47" t="s">
        <v>69</v>
      </c>
      <c r="N7" s="33"/>
      <c r="O7" s="21"/>
      <c r="P7" s="12">
        <v>5600</v>
      </c>
      <c r="Q7" s="12">
        <v>1320</v>
      </c>
      <c r="R7" s="12"/>
      <c r="S7" s="12"/>
      <c r="T7" s="12">
        <v>5379</v>
      </c>
      <c r="U7" s="12"/>
      <c r="V7" s="12"/>
      <c r="W7" s="12"/>
      <c r="X7" s="12"/>
      <c r="Y7" s="12"/>
      <c r="Z7" s="12"/>
      <c r="AA7" s="12"/>
    </row>
    <row r="8" spans="1:27" ht="99">
      <c r="A8" s="50">
        <v>4</v>
      </c>
      <c r="B8" s="49" t="s">
        <v>289</v>
      </c>
      <c r="C8" s="50" t="s">
        <v>71</v>
      </c>
      <c r="D8" s="3" t="s">
        <v>286</v>
      </c>
      <c r="E8" s="49" t="s">
        <v>287</v>
      </c>
      <c r="F8" s="52">
        <v>177437</v>
      </c>
      <c r="G8" s="52">
        <f>T8</f>
        <v>27182</v>
      </c>
      <c r="H8" s="52">
        <f>SUM(P8:T8)</f>
        <v>27182</v>
      </c>
      <c r="I8" s="53">
        <f>F8-H8</f>
        <v>150255</v>
      </c>
      <c r="J8" s="33" t="s">
        <v>288</v>
      </c>
      <c r="K8" s="29"/>
      <c r="L8" s="49"/>
      <c r="M8" s="47" t="s">
        <v>69</v>
      </c>
      <c r="N8" s="33"/>
      <c r="O8" s="21"/>
      <c r="P8" s="12"/>
      <c r="Q8" s="12"/>
      <c r="R8" s="12"/>
      <c r="S8" s="12"/>
      <c r="T8" s="12">
        <f>32561-5379</f>
        <v>27182</v>
      </c>
      <c r="U8" s="12"/>
      <c r="V8" s="12"/>
      <c r="W8" s="12"/>
      <c r="X8" s="12"/>
      <c r="Y8" s="12"/>
      <c r="Z8" s="12"/>
      <c r="AA8" s="12"/>
    </row>
    <row r="9" spans="1:27" ht="99">
      <c r="A9" s="50">
        <v>5</v>
      </c>
      <c r="B9" s="49" t="s">
        <v>76</v>
      </c>
      <c r="C9" s="50" t="s">
        <v>77</v>
      </c>
      <c r="D9" s="3" t="s">
        <v>78</v>
      </c>
      <c r="E9" s="49" t="s">
        <v>79</v>
      </c>
      <c r="F9" s="52">
        <v>2800</v>
      </c>
      <c r="G9" s="52">
        <f t="shared" si="0"/>
        <v>0</v>
      </c>
      <c r="H9" s="52">
        <f t="shared" si="1"/>
        <v>2800</v>
      </c>
      <c r="I9" s="53">
        <f t="shared" si="2"/>
        <v>0</v>
      </c>
      <c r="J9" s="33">
        <v>10812</v>
      </c>
      <c r="K9" s="29"/>
      <c r="L9" s="49" t="s">
        <v>80</v>
      </c>
      <c r="M9" s="47" t="s">
        <v>81</v>
      </c>
      <c r="N9" s="33"/>
      <c r="O9" s="21"/>
      <c r="P9" s="12">
        <v>2800</v>
      </c>
      <c r="Q9" s="12"/>
      <c r="R9" s="12"/>
      <c r="S9" s="12"/>
      <c r="T9" s="12"/>
      <c r="U9" s="12"/>
      <c r="V9" s="12"/>
      <c r="W9" s="12"/>
      <c r="X9" s="12"/>
      <c r="Y9" s="12"/>
      <c r="Z9" s="12"/>
      <c r="AA9" s="12"/>
    </row>
    <row r="10" spans="1:27" ht="49.5">
      <c r="A10" s="50">
        <v>6</v>
      </c>
      <c r="B10" s="49" t="s">
        <v>82</v>
      </c>
      <c r="C10" s="50" t="s">
        <v>83</v>
      </c>
      <c r="D10" s="3" t="s">
        <v>84</v>
      </c>
      <c r="E10" s="49" t="s">
        <v>85</v>
      </c>
      <c r="F10" s="52">
        <v>40000</v>
      </c>
      <c r="G10" s="52">
        <f t="shared" si="0"/>
        <v>0</v>
      </c>
      <c r="H10" s="52">
        <f t="shared" si="1"/>
        <v>0</v>
      </c>
      <c r="I10" s="53">
        <f t="shared" si="2"/>
        <v>40000</v>
      </c>
      <c r="J10" s="33" t="s">
        <v>86</v>
      </c>
      <c r="K10" s="29"/>
      <c r="L10" s="49" t="s">
        <v>87</v>
      </c>
      <c r="M10" s="47" t="s">
        <v>88</v>
      </c>
      <c r="N10" s="33"/>
      <c r="O10" s="21"/>
      <c r="P10" s="12"/>
      <c r="Q10" s="12"/>
      <c r="R10" s="12"/>
      <c r="S10" s="12"/>
      <c r="T10" s="12"/>
      <c r="U10" s="12"/>
      <c r="V10" s="12"/>
      <c r="W10" s="12"/>
      <c r="X10" s="12"/>
      <c r="Y10" s="12"/>
      <c r="Z10" s="12"/>
      <c r="AA10" s="12"/>
    </row>
    <row r="11" spans="1:27" ht="132">
      <c r="A11" s="50">
        <v>7</v>
      </c>
      <c r="B11" s="49" t="s">
        <v>89</v>
      </c>
      <c r="C11" s="50" t="s">
        <v>36</v>
      </c>
      <c r="D11" s="3" t="s">
        <v>90</v>
      </c>
      <c r="E11" s="49" t="s">
        <v>91</v>
      </c>
      <c r="F11" s="52">
        <v>10000</v>
      </c>
      <c r="G11" s="52">
        <f t="shared" si="0"/>
        <v>0</v>
      </c>
      <c r="H11" s="52">
        <f t="shared" si="1"/>
        <v>0</v>
      </c>
      <c r="I11" s="53">
        <f t="shared" si="2"/>
        <v>10000</v>
      </c>
      <c r="J11" s="33" t="s">
        <v>86</v>
      </c>
      <c r="K11" s="29"/>
      <c r="L11" s="49" t="s">
        <v>93</v>
      </c>
      <c r="M11" s="47" t="s">
        <v>88</v>
      </c>
      <c r="N11" s="33"/>
      <c r="O11" s="21"/>
      <c r="P11" s="12"/>
      <c r="Q11" s="12"/>
      <c r="R11" s="12"/>
      <c r="S11" s="12"/>
      <c r="T11" s="12"/>
      <c r="U11" s="12"/>
      <c r="V11" s="12"/>
      <c r="W11" s="12"/>
      <c r="X11" s="12"/>
      <c r="Y11" s="12"/>
      <c r="Z11" s="12"/>
      <c r="AA11" s="12"/>
    </row>
    <row r="12" spans="1:27" ht="115.5">
      <c r="A12" s="50">
        <v>8</v>
      </c>
      <c r="B12" s="49" t="s">
        <v>94</v>
      </c>
      <c r="C12" s="50" t="s">
        <v>32</v>
      </c>
      <c r="D12" s="3" t="s">
        <v>290</v>
      </c>
      <c r="E12" s="49" t="s">
        <v>291</v>
      </c>
      <c r="F12" s="52">
        <f>281227+468828</f>
        <v>750055</v>
      </c>
      <c r="G12" s="52">
        <f t="shared" si="0"/>
        <v>138394</v>
      </c>
      <c r="H12" s="52">
        <f t="shared" si="1"/>
        <v>408375</v>
      </c>
      <c r="I12" s="53">
        <f t="shared" si="2"/>
        <v>341680</v>
      </c>
      <c r="J12" s="33" t="s">
        <v>86</v>
      </c>
      <c r="K12" s="56" t="s">
        <v>215</v>
      </c>
      <c r="L12" s="49" t="s">
        <v>97</v>
      </c>
      <c r="M12" s="47" t="s">
        <v>88</v>
      </c>
      <c r="N12" s="33"/>
      <c r="O12" s="21"/>
      <c r="P12" s="12">
        <v>17325</v>
      </c>
      <c r="Q12" s="12">
        <v>97304</v>
      </c>
      <c r="R12" s="12">
        <v>17325</v>
      </c>
      <c r="S12" s="12">
        <v>138027</v>
      </c>
      <c r="T12" s="12">
        <v>138394</v>
      </c>
      <c r="U12" s="12"/>
      <c r="V12" s="12"/>
      <c r="W12" s="12"/>
      <c r="X12" s="12"/>
      <c r="Y12" s="12"/>
      <c r="Z12" s="12"/>
      <c r="AA12" s="12"/>
    </row>
    <row r="13" spans="1:27" ht="115.5">
      <c r="A13" s="50">
        <v>9</v>
      </c>
      <c r="B13" s="49" t="s">
        <v>98</v>
      </c>
      <c r="C13" s="50" t="s">
        <v>99</v>
      </c>
      <c r="D13" s="3" t="s">
        <v>216</v>
      </c>
      <c r="E13" s="49" t="s">
        <v>218</v>
      </c>
      <c r="F13" s="52">
        <f>86645+365000</f>
        <v>451645</v>
      </c>
      <c r="G13" s="52">
        <f t="shared" si="0"/>
        <v>54129</v>
      </c>
      <c r="H13" s="52">
        <f t="shared" si="1"/>
        <v>369661</v>
      </c>
      <c r="I13" s="53">
        <f t="shared" si="2"/>
        <v>81984</v>
      </c>
      <c r="J13" s="33" t="s">
        <v>102</v>
      </c>
      <c r="K13" s="29"/>
      <c r="L13" s="49" t="s">
        <v>217</v>
      </c>
      <c r="M13" s="47" t="s">
        <v>88</v>
      </c>
      <c r="N13" s="33"/>
      <c r="O13" s="21"/>
      <c r="P13" s="12">
        <v>45266</v>
      </c>
      <c r="Q13" s="12">
        <v>5827</v>
      </c>
      <c r="R13" s="12">
        <v>6613</v>
      </c>
      <c r="S13" s="12">
        <v>257826</v>
      </c>
      <c r="T13" s="12">
        <v>54129</v>
      </c>
      <c r="U13" s="12"/>
      <c r="V13" s="12"/>
      <c r="W13" s="12"/>
      <c r="X13" s="12"/>
      <c r="Y13" s="12"/>
      <c r="Z13" s="12"/>
      <c r="AA13" s="12"/>
    </row>
    <row r="14" spans="1:27" ht="82.5">
      <c r="A14" s="50">
        <v>10</v>
      </c>
      <c r="B14" s="49" t="s">
        <v>104</v>
      </c>
      <c r="C14" s="50" t="s">
        <v>105</v>
      </c>
      <c r="D14" s="3" t="s">
        <v>195</v>
      </c>
      <c r="E14" s="49" t="s">
        <v>196</v>
      </c>
      <c r="F14" s="52">
        <f>100939+227200</f>
        <v>328139</v>
      </c>
      <c r="G14" s="52">
        <f t="shared" si="0"/>
        <v>70716</v>
      </c>
      <c r="H14" s="52">
        <f t="shared" si="1"/>
        <v>137074</v>
      </c>
      <c r="I14" s="53">
        <f t="shared" si="2"/>
        <v>191065</v>
      </c>
      <c r="J14" s="33" t="s">
        <v>108</v>
      </c>
      <c r="K14" s="29"/>
      <c r="L14" s="49" t="s">
        <v>109</v>
      </c>
      <c r="M14" s="47" t="s">
        <v>81</v>
      </c>
      <c r="N14" s="33"/>
      <c r="O14" s="21"/>
      <c r="P14" s="12">
        <v>917</v>
      </c>
      <c r="Q14" s="12">
        <v>14490</v>
      </c>
      <c r="R14" s="12">
        <v>10410</v>
      </c>
      <c r="S14" s="12">
        <v>40541</v>
      </c>
      <c r="T14" s="12">
        <v>70716</v>
      </c>
      <c r="U14" s="12"/>
      <c r="V14" s="12"/>
      <c r="W14" s="12"/>
      <c r="X14" s="12"/>
      <c r="Y14" s="12"/>
      <c r="Z14" s="12"/>
      <c r="AA14" s="12"/>
    </row>
    <row r="15" spans="1:27" ht="214.5">
      <c r="A15" s="50">
        <v>11</v>
      </c>
      <c r="B15" s="49" t="s">
        <v>111</v>
      </c>
      <c r="C15" s="50" t="s">
        <v>112</v>
      </c>
      <c r="D15" s="3" t="s">
        <v>113</v>
      </c>
      <c r="E15" s="49" t="s">
        <v>37</v>
      </c>
      <c r="F15" s="52">
        <v>2362156</v>
      </c>
      <c r="G15" s="52">
        <f t="shared" si="0"/>
        <v>0</v>
      </c>
      <c r="H15" s="52">
        <f t="shared" si="1"/>
        <v>2362156</v>
      </c>
      <c r="I15" s="53">
        <f t="shared" si="2"/>
        <v>0</v>
      </c>
      <c r="J15" s="33"/>
      <c r="K15" s="29">
        <v>43899</v>
      </c>
      <c r="L15" s="49" t="s">
        <v>114</v>
      </c>
      <c r="M15" s="47" t="s">
        <v>115</v>
      </c>
      <c r="N15" s="33"/>
      <c r="O15" s="21"/>
      <c r="P15" s="12"/>
      <c r="Q15" s="12">
        <v>2328078</v>
      </c>
      <c r="R15" s="12">
        <v>34078</v>
      </c>
      <c r="S15" s="12"/>
      <c r="T15" s="12"/>
      <c r="U15" s="12"/>
      <c r="V15" s="12"/>
      <c r="W15" s="12"/>
      <c r="X15" s="12"/>
      <c r="Y15" s="12"/>
      <c r="Z15" s="12"/>
      <c r="AA15" s="12"/>
    </row>
    <row r="16" spans="1:27" ht="82.5">
      <c r="A16" s="50">
        <v>12</v>
      </c>
      <c r="B16" s="49" t="s">
        <v>116</v>
      </c>
      <c r="C16" s="50" t="s">
        <v>117</v>
      </c>
      <c r="D16" s="3" t="s">
        <v>118</v>
      </c>
      <c r="E16" s="49" t="s">
        <v>119</v>
      </c>
      <c r="F16" s="52">
        <v>16560</v>
      </c>
      <c r="G16" s="52">
        <f t="shared" si="0"/>
        <v>8640</v>
      </c>
      <c r="H16" s="52">
        <f t="shared" si="1"/>
        <v>16560</v>
      </c>
      <c r="I16" s="53">
        <f t="shared" si="2"/>
        <v>0</v>
      </c>
      <c r="J16" s="33">
        <v>10901</v>
      </c>
      <c r="K16" s="29"/>
      <c r="L16" s="49" t="s">
        <v>120</v>
      </c>
      <c r="M16" s="47" t="s">
        <v>88</v>
      </c>
      <c r="N16" s="33"/>
      <c r="O16" s="21"/>
      <c r="P16" s="12">
        <v>7920</v>
      </c>
      <c r="Q16" s="12"/>
      <c r="R16" s="12"/>
      <c r="S16" s="12"/>
      <c r="T16" s="12">
        <v>8640</v>
      </c>
      <c r="U16" s="12"/>
      <c r="V16" s="12"/>
      <c r="W16" s="12"/>
      <c r="X16" s="12"/>
      <c r="Y16" s="12"/>
      <c r="Z16" s="12"/>
      <c r="AA16" s="12"/>
    </row>
    <row r="17" spans="1:27" ht="82.5">
      <c r="A17" s="50">
        <v>13</v>
      </c>
      <c r="B17" s="49" t="s">
        <v>116</v>
      </c>
      <c r="C17" s="50" t="s">
        <v>30</v>
      </c>
      <c r="D17" s="3" t="s">
        <v>121</v>
      </c>
      <c r="E17" s="49" t="s">
        <v>119</v>
      </c>
      <c r="F17" s="52">
        <v>321</v>
      </c>
      <c r="G17" s="52">
        <f t="shared" si="0"/>
        <v>170</v>
      </c>
      <c r="H17" s="52">
        <f t="shared" si="1"/>
        <v>321</v>
      </c>
      <c r="I17" s="53">
        <f t="shared" si="2"/>
        <v>0</v>
      </c>
      <c r="J17" s="33">
        <v>10901</v>
      </c>
      <c r="K17" s="29"/>
      <c r="L17" s="49" t="s">
        <v>122</v>
      </c>
      <c r="M17" s="47" t="s">
        <v>88</v>
      </c>
      <c r="N17" s="33"/>
      <c r="O17" s="21"/>
      <c r="P17" s="12">
        <v>151</v>
      </c>
      <c r="Q17" s="12"/>
      <c r="R17" s="12"/>
      <c r="S17" s="12"/>
      <c r="T17" s="12">
        <v>170</v>
      </c>
      <c r="U17" s="12"/>
      <c r="V17" s="12"/>
      <c r="W17" s="12"/>
      <c r="X17" s="12"/>
      <c r="Y17" s="12"/>
      <c r="Z17" s="12"/>
      <c r="AA17" s="12"/>
    </row>
    <row r="18" spans="1:27" ht="99">
      <c r="A18" s="50">
        <v>14</v>
      </c>
      <c r="B18" s="49" t="s">
        <v>123</v>
      </c>
      <c r="C18" s="50" t="s">
        <v>124</v>
      </c>
      <c r="D18" s="3" t="s">
        <v>125</v>
      </c>
      <c r="E18" s="49" t="s">
        <v>126</v>
      </c>
      <c r="F18" s="52">
        <v>25749</v>
      </c>
      <c r="G18" s="52">
        <f t="shared" si="0"/>
        <v>0</v>
      </c>
      <c r="H18" s="52">
        <f t="shared" si="1"/>
        <v>7115</v>
      </c>
      <c r="I18" s="53">
        <f t="shared" si="2"/>
        <v>18634</v>
      </c>
      <c r="J18" s="33" t="s">
        <v>35</v>
      </c>
      <c r="K18" s="29"/>
      <c r="L18" s="49" t="s">
        <v>127</v>
      </c>
      <c r="M18" s="47" t="s">
        <v>128</v>
      </c>
      <c r="N18" s="33"/>
      <c r="O18" s="21"/>
      <c r="P18" s="12"/>
      <c r="Q18" s="12">
        <v>7115</v>
      </c>
      <c r="R18" s="12"/>
      <c r="S18" s="12"/>
      <c r="T18" s="12"/>
      <c r="U18" s="12"/>
      <c r="V18" s="12"/>
      <c r="W18" s="12"/>
      <c r="X18" s="12"/>
      <c r="Y18" s="12"/>
      <c r="Z18" s="12"/>
      <c r="AA18" s="12"/>
    </row>
    <row r="19" spans="1:27" ht="82.5">
      <c r="A19" s="50">
        <v>15</v>
      </c>
      <c r="B19" s="49" t="s">
        <v>129</v>
      </c>
      <c r="C19" s="50" t="s">
        <v>43</v>
      </c>
      <c r="D19" s="3" t="s">
        <v>130</v>
      </c>
      <c r="E19" s="49" t="s">
        <v>131</v>
      </c>
      <c r="F19" s="52">
        <v>30000</v>
      </c>
      <c r="G19" s="52">
        <f t="shared" si="0"/>
        <v>29869</v>
      </c>
      <c r="H19" s="52">
        <f t="shared" si="1"/>
        <v>29869</v>
      </c>
      <c r="I19" s="53">
        <f t="shared" si="2"/>
        <v>131</v>
      </c>
      <c r="J19" s="33" t="s">
        <v>35</v>
      </c>
      <c r="K19" s="29"/>
      <c r="L19" s="49" t="s">
        <v>132</v>
      </c>
      <c r="M19" s="47" t="s">
        <v>128</v>
      </c>
      <c r="N19" s="33"/>
      <c r="O19" s="21"/>
      <c r="P19" s="12"/>
      <c r="Q19" s="12"/>
      <c r="R19" s="12"/>
      <c r="S19" s="12"/>
      <c r="T19" s="12">
        <v>29869</v>
      </c>
      <c r="U19" s="12"/>
      <c r="V19" s="12"/>
      <c r="W19" s="12"/>
      <c r="X19" s="12"/>
      <c r="Y19" s="12"/>
      <c r="Z19" s="12"/>
      <c r="AA19" s="12"/>
    </row>
    <row r="20" spans="1:27" ht="115.5">
      <c r="A20" s="50">
        <v>16</v>
      </c>
      <c r="B20" s="49" t="s">
        <v>133</v>
      </c>
      <c r="C20" s="50" t="s">
        <v>43</v>
      </c>
      <c r="D20" s="3" t="s">
        <v>134</v>
      </c>
      <c r="E20" s="49" t="s">
        <v>44</v>
      </c>
      <c r="F20" s="52">
        <v>36828</v>
      </c>
      <c r="G20" s="52">
        <f t="shared" si="0"/>
        <v>0</v>
      </c>
      <c r="H20" s="52">
        <f t="shared" si="1"/>
        <v>31771</v>
      </c>
      <c r="I20" s="53">
        <f t="shared" si="2"/>
        <v>5057</v>
      </c>
      <c r="J20" s="33" t="s">
        <v>45</v>
      </c>
      <c r="K20" s="29"/>
      <c r="L20" s="49" t="s">
        <v>135</v>
      </c>
      <c r="M20" s="10" t="s">
        <v>81</v>
      </c>
      <c r="N20" s="33"/>
      <c r="O20" s="21"/>
      <c r="P20" s="12">
        <v>5057</v>
      </c>
      <c r="Q20" s="12">
        <v>9815</v>
      </c>
      <c r="R20" s="12">
        <v>8115</v>
      </c>
      <c r="S20" s="12">
        <v>8784</v>
      </c>
      <c r="T20" s="12"/>
      <c r="U20" s="12"/>
      <c r="V20" s="12"/>
      <c r="W20" s="12"/>
      <c r="X20" s="12"/>
      <c r="Y20" s="12"/>
      <c r="Z20" s="12"/>
      <c r="AA20" s="12"/>
    </row>
    <row r="21" spans="1:27" ht="115.5">
      <c r="A21" s="50">
        <v>17</v>
      </c>
      <c r="B21" s="49" t="s">
        <v>133</v>
      </c>
      <c r="C21" s="50" t="s">
        <v>43</v>
      </c>
      <c r="D21" s="3" t="s">
        <v>136</v>
      </c>
      <c r="E21" s="49" t="s">
        <v>44</v>
      </c>
      <c r="F21" s="52">
        <v>200000</v>
      </c>
      <c r="G21" s="52">
        <f t="shared" si="0"/>
        <v>29350</v>
      </c>
      <c r="H21" s="52">
        <f t="shared" si="1"/>
        <v>51974</v>
      </c>
      <c r="I21" s="53">
        <f t="shared" si="2"/>
        <v>148026</v>
      </c>
      <c r="J21" s="33" t="s">
        <v>45</v>
      </c>
      <c r="K21" s="29"/>
      <c r="L21" s="49" t="s">
        <v>137</v>
      </c>
      <c r="M21" s="47" t="s">
        <v>88</v>
      </c>
      <c r="N21" s="33"/>
      <c r="O21" s="21"/>
      <c r="P21" s="12">
        <v>6115</v>
      </c>
      <c r="Q21" s="12"/>
      <c r="R21" s="12"/>
      <c r="S21" s="12">
        <v>16509</v>
      </c>
      <c r="T21" s="12">
        <v>29350</v>
      </c>
      <c r="U21" s="12"/>
      <c r="V21" s="12"/>
      <c r="W21" s="12"/>
      <c r="X21" s="12"/>
      <c r="Y21" s="12"/>
      <c r="Z21" s="12"/>
      <c r="AA21" s="12"/>
    </row>
    <row r="22" spans="1:27" ht="181.5">
      <c r="A22" s="50">
        <v>18</v>
      </c>
      <c r="B22" s="49" t="s">
        <v>138</v>
      </c>
      <c r="C22" s="50" t="s">
        <v>139</v>
      </c>
      <c r="D22" s="3" t="s">
        <v>220</v>
      </c>
      <c r="E22" s="49" t="s">
        <v>221</v>
      </c>
      <c r="F22" s="52">
        <f>5361+180792</f>
        <v>186153</v>
      </c>
      <c r="G22" s="52">
        <f t="shared" si="0"/>
        <v>3180</v>
      </c>
      <c r="H22" s="52">
        <f t="shared" si="1"/>
        <v>59842</v>
      </c>
      <c r="I22" s="53">
        <f t="shared" si="2"/>
        <v>126311</v>
      </c>
      <c r="J22" s="33" t="s">
        <v>86</v>
      </c>
      <c r="K22" s="29"/>
      <c r="L22" s="49" t="s">
        <v>219</v>
      </c>
      <c r="M22" s="47" t="s">
        <v>88</v>
      </c>
      <c r="N22" s="33"/>
      <c r="O22" s="21"/>
      <c r="P22" s="12"/>
      <c r="Q22" s="12"/>
      <c r="R22" s="12">
        <v>1805</v>
      </c>
      <c r="S22" s="12">
        <v>54857</v>
      </c>
      <c r="T22" s="12">
        <v>3180</v>
      </c>
      <c r="U22" s="12"/>
      <c r="V22" s="12"/>
      <c r="W22" s="12"/>
      <c r="X22" s="12"/>
      <c r="Y22" s="12"/>
      <c r="Z22" s="12"/>
      <c r="AA22" s="12"/>
    </row>
    <row r="23" spans="1:27" ht="115.5">
      <c r="A23" s="50">
        <v>19</v>
      </c>
      <c r="B23" s="49" t="s">
        <v>176</v>
      </c>
      <c r="C23" s="50" t="s">
        <v>169</v>
      </c>
      <c r="D23" s="3" t="s">
        <v>173</v>
      </c>
      <c r="E23" s="49" t="s">
        <v>170</v>
      </c>
      <c r="F23" s="52">
        <v>4000</v>
      </c>
      <c r="G23" s="52">
        <f t="shared" si="0"/>
        <v>0</v>
      </c>
      <c r="H23" s="52">
        <f t="shared" si="1"/>
        <v>0</v>
      </c>
      <c r="I23" s="53">
        <f t="shared" si="2"/>
        <v>4000</v>
      </c>
      <c r="J23" s="55" t="s">
        <v>172</v>
      </c>
      <c r="K23" s="29"/>
      <c r="L23" s="49"/>
      <c r="M23" s="47" t="s">
        <v>88</v>
      </c>
      <c r="N23" s="33"/>
      <c r="O23" s="21"/>
      <c r="P23" s="12"/>
      <c r="Q23" s="12"/>
      <c r="R23" s="12"/>
      <c r="S23" s="12"/>
      <c r="T23" s="12"/>
      <c r="U23" s="12"/>
      <c r="V23" s="12"/>
      <c r="W23" s="12"/>
      <c r="X23" s="12"/>
      <c r="Y23" s="12"/>
      <c r="Z23" s="12"/>
      <c r="AA23" s="12"/>
    </row>
    <row r="24" spans="1:27" ht="132">
      <c r="A24" s="50">
        <v>20</v>
      </c>
      <c r="B24" s="49" t="s">
        <v>343</v>
      </c>
      <c r="C24" s="50" t="s">
        <v>169</v>
      </c>
      <c r="D24" s="3" t="s">
        <v>292</v>
      </c>
      <c r="E24" s="49" t="s">
        <v>293</v>
      </c>
      <c r="F24" s="52">
        <v>800</v>
      </c>
      <c r="G24" s="52">
        <f>T24</f>
        <v>0</v>
      </c>
      <c r="H24" s="52">
        <f>SUM(P24:T24)</f>
        <v>0</v>
      </c>
      <c r="I24" s="53">
        <f>F24-H24</f>
        <v>800</v>
      </c>
      <c r="J24" s="55" t="s">
        <v>295</v>
      </c>
      <c r="K24" s="29"/>
      <c r="L24" s="49"/>
      <c r="M24" s="47" t="s">
        <v>294</v>
      </c>
      <c r="N24" s="33"/>
      <c r="O24" s="21"/>
      <c r="P24" s="12"/>
      <c r="Q24" s="12"/>
      <c r="R24" s="12"/>
      <c r="S24" s="12"/>
      <c r="T24" s="12"/>
      <c r="U24" s="12"/>
      <c r="V24" s="12"/>
      <c r="W24" s="12"/>
      <c r="X24" s="12"/>
      <c r="Y24" s="12"/>
      <c r="Z24" s="12"/>
      <c r="AA24" s="12"/>
    </row>
    <row r="25" spans="1:27" ht="115.5">
      <c r="A25" s="50">
        <v>21</v>
      </c>
      <c r="B25" s="49" t="s">
        <v>227</v>
      </c>
      <c r="C25" s="50" t="s">
        <v>222</v>
      </c>
      <c r="D25" s="3" t="s">
        <v>223</v>
      </c>
      <c r="E25" s="49" t="s">
        <v>224</v>
      </c>
      <c r="F25" s="52">
        <v>21730</v>
      </c>
      <c r="G25" s="52">
        <f t="shared" si="0"/>
        <v>0</v>
      </c>
      <c r="H25" s="52">
        <f t="shared" si="1"/>
        <v>0</v>
      </c>
      <c r="I25" s="53">
        <f>F25-H25</f>
        <v>21730</v>
      </c>
      <c r="J25" s="55" t="s">
        <v>225</v>
      </c>
      <c r="K25" s="29"/>
      <c r="L25" s="49"/>
      <c r="M25" s="47" t="s">
        <v>226</v>
      </c>
      <c r="N25" s="33"/>
      <c r="O25" s="21"/>
      <c r="P25" s="12"/>
      <c r="Q25" s="12"/>
      <c r="R25" s="12"/>
      <c r="S25" s="12"/>
      <c r="T25" s="12"/>
      <c r="U25" s="12"/>
      <c r="V25" s="12"/>
      <c r="W25" s="12"/>
      <c r="X25" s="12"/>
      <c r="Y25" s="12"/>
      <c r="Z25" s="12"/>
      <c r="AA25" s="12"/>
    </row>
    <row r="26" spans="1:27" ht="99">
      <c r="A26" s="50">
        <v>22</v>
      </c>
      <c r="B26" s="49" t="s">
        <v>233</v>
      </c>
      <c r="C26" s="50" t="s">
        <v>228</v>
      </c>
      <c r="D26" s="3" t="s">
        <v>229</v>
      </c>
      <c r="E26" s="49" t="s">
        <v>231</v>
      </c>
      <c r="F26" s="52">
        <v>14000</v>
      </c>
      <c r="G26" s="52">
        <f t="shared" si="0"/>
        <v>0</v>
      </c>
      <c r="H26" s="52">
        <f t="shared" si="1"/>
        <v>14000</v>
      </c>
      <c r="I26" s="53">
        <f>F26-H26</f>
        <v>0</v>
      </c>
      <c r="J26" s="55" t="s">
        <v>232</v>
      </c>
      <c r="K26" s="29"/>
      <c r="L26" s="49"/>
      <c r="M26" s="47" t="s">
        <v>81</v>
      </c>
      <c r="N26" s="33"/>
      <c r="O26" s="21"/>
      <c r="P26" s="12"/>
      <c r="Q26" s="12"/>
      <c r="R26" s="12"/>
      <c r="S26" s="12">
        <v>14000</v>
      </c>
      <c r="T26" s="12"/>
      <c r="U26" s="12"/>
      <c r="V26" s="12"/>
      <c r="W26" s="12"/>
      <c r="X26" s="12"/>
      <c r="Y26" s="12"/>
      <c r="Z26" s="12"/>
      <c r="AA26" s="12"/>
    </row>
    <row r="27" spans="1:27" ht="66">
      <c r="A27" s="50">
        <v>23</v>
      </c>
      <c r="B27" s="49" t="s">
        <v>175</v>
      </c>
      <c r="C27" s="50" t="s">
        <v>174</v>
      </c>
      <c r="D27" s="3" t="s">
        <v>177</v>
      </c>
      <c r="E27" s="49" t="s">
        <v>178</v>
      </c>
      <c r="F27" s="52">
        <v>4000</v>
      </c>
      <c r="G27" s="52">
        <f t="shared" si="0"/>
        <v>0</v>
      </c>
      <c r="H27" s="52">
        <f t="shared" si="1"/>
        <v>4000</v>
      </c>
      <c r="I27" s="53">
        <f t="shared" si="2"/>
        <v>0</v>
      </c>
      <c r="J27" s="55" t="s">
        <v>179</v>
      </c>
      <c r="K27" s="29">
        <v>43928</v>
      </c>
      <c r="L27" s="49"/>
      <c r="M27" s="47" t="s">
        <v>81</v>
      </c>
      <c r="N27" s="33"/>
      <c r="O27" s="21"/>
      <c r="P27" s="12"/>
      <c r="Q27" s="12"/>
      <c r="R27" s="12">
        <v>4000</v>
      </c>
      <c r="S27" s="12"/>
      <c r="T27" s="12"/>
      <c r="U27" s="12"/>
      <c r="V27" s="12"/>
      <c r="W27" s="12"/>
      <c r="X27" s="12"/>
      <c r="Y27" s="12"/>
      <c r="Z27" s="12"/>
      <c r="AA27" s="12"/>
    </row>
    <row r="28" spans="1:27" ht="66">
      <c r="A28" s="50">
        <v>24</v>
      </c>
      <c r="B28" s="57" t="s">
        <v>284</v>
      </c>
      <c r="C28" s="50" t="s">
        <v>279</v>
      </c>
      <c r="D28" s="3" t="s">
        <v>280</v>
      </c>
      <c r="E28" s="49" t="s">
        <v>281</v>
      </c>
      <c r="F28" s="52">
        <v>345878</v>
      </c>
      <c r="G28" s="52">
        <f t="shared" si="0"/>
        <v>345878</v>
      </c>
      <c r="H28" s="52">
        <f t="shared" si="1"/>
        <v>345878</v>
      </c>
      <c r="I28" s="53">
        <f t="shared" si="2"/>
        <v>0</v>
      </c>
      <c r="J28" s="55" t="s">
        <v>282</v>
      </c>
      <c r="K28" s="29">
        <v>43971</v>
      </c>
      <c r="L28" s="49"/>
      <c r="M28" s="47" t="s">
        <v>283</v>
      </c>
      <c r="N28" s="33"/>
      <c r="O28" s="21"/>
      <c r="P28" s="12"/>
      <c r="Q28" s="12"/>
      <c r="R28" s="12"/>
      <c r="S28" s="12"/>
      <c r="T28" s="12">
        <v>345878</v>
      </c>
      <c r="U28" s="12"/>
      <c r="V28" s="12"/>
      <c r="W28" s="12"/>
      <c r="X28" s="12"/>
      <c r="Y28" s="12"/>
      <c r="Z28" s="12"/>
      <c r="AA28" s="12"/>
    </row>
    <row r="29" spans="1:27" ht="101.25" customHeight="1">
      <c r="A29" s="50">
        <v>25</v>
      </c>
      <c r="B29" s="69" t="s">
        <v>275</v>
      </c>
      <c r="C29" s="50" t="s">
        <v>269</v>
      </c>
      <c r="D29" s="3" t="s">
        <v>271</v>
      </c>
      <c r="E29" s="49" t="s">
        <v>273</v>
      </c>
      <c r="F29" s="52">
        <v>93600</v>
      </c>
      <c r="G29" s="52">
        <f t="shared" si="0"/>
        <v>38160</v>
      </c>
      <c r="H29" s="52">
        <f t="shared" si="1"/>
        <v>38160</v>
      </c>
      <c r="I29" s="53">
        <f>F29-H29</f>
        <v>55440</v>
      </c>
      <c r="J29" s="55" t="s">
        <v>102</v>
      </c>
      <c r="K29" s="29"/>
      <c r="L29" s="49"/>
      <c r="M29" s="47" t="s">
        <v>88</v>
      </c>
      <c r="N29" s="33"/>
      <c r="O29" s="21"/>
      <c r="P29" s="12"/>
      <c r="Q29" s="12"/>
      <c r="R29" s="12"/>
      <c r="S29" s="12"/>
      <c r="T29" s="12">
        <v>38160</v>
      </c>
      <c r="U29" s="12"/>
      <c r="V29" s="12"/>
      <c r="W29" s="12"/>
      <c r="X29" s="12"/>
      <c r="Y29" s="12"/>
      <c r="Z29" s="12"/>
      <c r="AA29" s="12"/>
    </row>
    <row r="30" spans="1:27" ht="101.25" customHeight="1">
      <c r="A30" s="50">
        <v>26</v>
      </c>
      <c r="B30" s="70"/>
      <c r="C30" s="50" t="s">
        <v>270</v>
      </c>
      <c r="D30" s="3" t="s">
        <v>121</v>
      </c>
      <c r="E30" s="49" t="s">
        <v>273</v>
      </c>
      <c r="F30" s="52">
        <v>1788</v>
      </c>
      <c r="G30" s="52">
        <f t="shared" si="0"/>
        <v>724</v>
      </c>
      <c r="H30" s="52">
        <f t="shared" si="1"/>
        <v>724</v>
      </c>
      <c r="I30" s="53">
        <f>F30-H30</f>
        <v>1064</v>
      </c>
      <c r="J30" s="55" t="s">
        <v>102</v>
      </c>
      <c r="K30" s="29"/>
      <c r="L30" s="49"/>
      <c r="M30" s="47" t="s">
        <v>88</v>
      </c>
      <c r="N30" s="33"/>
      <c r="O30" s="21"/>
      <c r="P30" s="12"/>
      <c r="Q30" s="12"/>
      <c r="R30" s="12"/>
      <c r="S30" s="12"/>
      <c r="T30" s="12">
        <v>724</v>
      </c>
      <c r="U30" s="12"/>
      <c r="V30" s="12"/>
      <c r="W30" s="12"/>
      <c r="X30" s="12"/>
      <c r="Y30" s="12"/>
      <c r="Z30" s="12"/>
      <c r="AA30" s="12"/>
    </row>
    <row r="31" spans="1:27" ht="99">
      <c r="A31" s="50">
        <v>27</v>
      </c>
      <c r="B31" s="49" t="s">
        <v>202</v>
      </c>
      <c r="C31" s="50" t="s">
        <v>198</v>
      </c>
      <c r="D31" s="3" t="s">
        <v>199</v>
      </c>
      <c r="E31" s="49" t="s">
        <v>200</v>
      </c>
      <c r="F31" s="52">
        <v>40000</v>
      </c>
      <c r="G31" s="52">
        <f t="shared" si="0"/>
        <v>0</v>
      </c>
      <c r="H31" s="52">
        <f t="shared" si="1"/>
        <v>0</v>
      </c>
      <c r="I31" s="53">
        <f t="shared" si="2"/>
        <v>40000</v>
      </c>
      <c r="J31" s="55" t="s">
        <v>45</v>
      </c>
      <c r="K31" s="29"/>
      <c r="L31" s="49"/>
      <c r="M31" s="47" t="s">
        <v>128</v>
      </c>
      <c r="N31" s="33"/>
      <c r="O31" s="21"/>
      <c r="P31" s="12"/>
      <c r="Q31" s="12"/>
      <c r="R31" s="12"/>
      <c r="S31" s="12"/>
      <c r="T31" s="12"/>
      <c r="U31" s="12"/>
      <c r="V31" s="12"/>
      <c r="W31" s="12"/>
      <c r="X31" s="12"/>
      <c r="Y31" s="12"/>
      <c r="Z31" s="12"/>
      <c r="AA31" s="12"/>
    </row>
    <row r="32" spans="1:27" ht="66">
      <c r="A32" s="50">
        <v>28</v>
      </c>
      <c r="B32" s="49" t="s">
        <v>129</v>
      </c>
      <c r="C32" s="50" t="s">
        <v>198</v>
      </c>
      <c r="D32" s="3" t="s">
        <v>234</v>
      </c>
      <c r="E32" s="49" t="s">
        <v>235</v>
      </c>
      <c r="F32" s="52">
        <v>5000</v>
      </c>
      <c r="G32" s="52">
        <f t="shared" si="0"/>
        <v>0</v>
      </c>
      <c r="H32" s="52">
        <f t="shared" si="1"/>
        <v>0</v>
      </c>
      <c r="I32" s="53">
        <f>F32-H32</f>
        <v>5000</v>
      </c>
      <c r="J32" s="55" t="s">
        <v>236</v>
      </c>
      <c r="K32" s="29"/>
      <c r="L32" s="49"/>
      <c r="M32" s="47" t="s">
        <v>128</v>
      </c>
      <c r="N32" s="33"/>
      <c r="O32" s="21"/>
      <c r="P32" s="12"/>
      <c r="Q32" s="12"/>
      <c r="R32" s="12"/>
      <c r="S32" s="12"/>
      <c r="T32" s="12"/>
      <c r="U32" s="12"/>
      <c r="V32" s="12"/>
      <c r="W32" s="12"/>
      <c r="X32" s="12"/>
      <c r="Y32" s="12"/>
      <c r="Z32" s="12"/>
      <c r="AA32" s="12"/>
    </row>
    <row r="33" spans="1:27" ht="165">
      <c r="A33" s="50">
        <v>29</v>
      </c>
      <c r="B33" s="49" t="s">
        <v>300</v>
      </c>
      <c r="C33" s="50" t="s">
        <v>297</v>
      </c>
      <c r="D33" s="3" t="s">
        <v>296</v>
      </c>
      <c r="E33" s="49" t="s">
        <v>299</v>
      </c>
      <c r="F33" s="52">
        <v>5000</v>
      </c>
      <c r="G33" s="52">
        <f>T33</f>
        <v>0</v>
      </c>
      <c r="H33" s="52">
        <f>SUM(P33:T33)</f>
        <v>0</v>
      </c>
      <c r="I33" s="53">
        <f>F33-H33</f>
        <v>5000</v>
      </c>
      <c r="J33" s="55" t="s">
        <v>298</v>
      </c>
      <c r="K33" s="29"/>
      <c r="L33" s="49"/>
      <c r="M33" s="47" t="s">
        <v>294</v>
      </c>
      <c r="N33" s="33"/>
      <c r="O33" s="21"/>
      <c r="P33" s="12"/>
      <c r="Q33" s="12"/>
      <c r="R33" s="12"/>
      <c r="S33" s="12"/>
      <c r="T33" s="12"/>
      <c r="U33" s="12"/>
      <c r="V33" s="12"/>
      <c r="W33" s="12"/>
      <c r="X33" s="12"/>
      <c r="Y33" s="12"/>
      <c r="Z33" s="12"/>
      <c r="AA33" s="12"/>
    </row>
    <row r="34" spans="1:27" ht="82.5">
      <c r="A34" s="50">
        <v>30</v>
      </c>
      <c r="B34" s="49" t="s">
        <v>276</v>
      </c>
      <c r="C34" s="50" t="s">
        <v>211</v>
      </c>
      <c r="D34" s="3" t="s">
        <v>213</v>
      </c>
      <c r="E34" s="49" t="s">
        <v>212</v>
      </c>
      <c r="F34" s="52">
        <v>95000</v>
      </c>
      <c r="G34" s="52">
        <f t="shared" si="0"/>
        <v>0</v>
      </c>
      <c r="H34" s="52">
        <f t="shared" si="1"/>
        <v>95000</v>
      </c>
      <c r="I34" s="53">
        <f t="shared" si="2"/>
        <v>0</v>
      </c>
      <c r="J34" s="55" t="s">
        <v>214</v>
      </c>
      <c r="K34" s="29">
        <v>43941</v>
      </c>
      <c r="L34" s="49"/>
      <c r="M34" s="47" t="s">
        <v>115</v>
      </c>
      <c r="N34" s="33"/>
      <c r="O34" s="21"/>
      <c r="P34" s="12"/>
      <c r="Q34" s="12"/>
      <c r="R34" s="12"/>
      <c r="S34" s="12">
        <v>95000</v>
      </c>
      <c r="T34" s="12"/>
      <c r="U34" s="12"/>
      <c r="V34" s="12"/>
      <c r="W34" s="12"/>
      <c r="X34" s="12"/>
      <c r="Y34" s="12"/>
      <c r="Z34" s="12"/>
      <c r="AA34" s="12"/>
    </row>
    <row r="35" spans="1:34" ht="49.5">
      <c r="A35" s="50">
        <v>31</v>
      </c>
      <c r="B35" s="49" t="s">
        <v>307</v>
      </c>
      <c r="C35" s="50" t="s">
        <v>301</v>
      </c>
      <c r="D35" s="3" t="s">
        <v>302</v>
      </c>
      <c r="E35" s="49" t="s">
        <v>303</v>
      </c>
      <c r="F35" s="52">
        <f>SUM(AB35:AH35)</f>
        <v>30000</v>
      </c>
      <c r="G35" s="52">
        <f>T35</f>
        <v>0</v>
      </c>
      <c r="H35" s="52">
        <f>SUM(P35:T35)</f>
        <v>0</v>
      </c>
      <c r="I35" s="53">
        <f>F35-H35</f>
        <v>30000</v>
      </c>
      <c r="J35" s="14"/>
      <c r="K35" s="29"/>
      <c r="L35" s="49"/>
      <c r="M35" s="47" t="s">
        <v>148</v>
      </c>
      <c r="N35" s="33"/>
      <c r="O35" s="21"/>
      <c r="P35" s="12"/>
      <c r="Q35" s="12"/>
      <c r="R35" s="12"/>
      <c r="S35" s="12"/>
      <c r="T35" s="12"/>
      <c r="U35" s="12"/>
      <c r="V35" s="12"/>
      <c r="W35" s="12"/>
      <c r="X35" s="12"/>
      <c r="Y35" s="12"/>
      <c r="Z35" s="12"/>
      <c r="AA35" s="12"/>
      <c r="AH35" s="46">
        <v>30000</v>
      </c>
    </row>
    <row r="36" spans="1:39" ht="49.5">
      <c r="A36" s="50">
        <v>32</v>
      </c>
      <c r="B36" s="49" t="s">
        <v>143</v>
      </c>
      <c r="C36" s="50" t="s">
        <v>144</v>
      </c>
      <c r="D36" s="3" t="s">
        <v>145</v>
      </c>
      <c r="E36" s="49" t="s">
        <v>303</v>
      </c>
      <c r="F36" s="52">
        <f>SUM(AB36:AH36)</f>
        <v>1840907</v>
      </c>
      <c r="G36" s="52">
        <f>T36</f>
        <v>253106</v>
      </c>
      <c r="H36" s="52">
        <f>SUM(P36:T36)</f>
        <v>1556915</v>
      </c>
      <c r="I36" s="53">
        <f>F36-H36</f>
        <v>283992</v>
      </c>
      <c r="J36" s="14">
        <v>10912</v>
      </c>
      <c r="K36" s="29"/>
      <c r="L36" s="49" t="s">
        <v>147</v>
      </c>
      <c r="M36" s="47" t="s">
        <v>148</v>
      </c>
      <c r="N36" s="10"/>
      <c r="O36" s="21"/>
      <c r="P36" s="12">
        <v>544491</v>
      </c>
      <c r="Q36" s="12">
        <v>253106</v>
      </c>
      <c r="R36" s="12">
        <v>253106</v>
      </c>
      <c r="S36" s="12">
        <v>253106</v>
      </c>
      <c r="T36" s="12">
        <v>253106</v>
      </c>
      <c r="U36" s="12"/>
      <c r="V36" s="12"/>
      <c r="W36" s="12"/>
      <c r="X36" s="12"/>
      <c r="Y36" s="12"/>
      <c r="Z36" s="12"/>
      <c r="AA36" s="12"/>
      <c r="AB36" s="46">
        <v>296328</v>
      </c>
      <c r="AC36" s="46">
        <v>258049</v>
      </c>
      <c r="AD36" s="46">
        <v>253106</v>
      </c>
      <c r="AE36" s="46">
        <v>253106</v>
      </c>
      <c r="AF36" s="46">
        <v>253106</v>
      </c>
      <c r="AG36" s="46">
        <v>253106</v>
      </c>
      <c r="AH36" s="46">
        <v>274106</v>
      </c>
      <c r="AI36" s="46"/>
      <c r="AJ36" s="46"/>
      <c r="AK36" s="46"/>
      <c r="AL36" s="46"/>
      <c r="AM36" s="46"/>
    </row>
    <row r="37" spans="1:39" ht="49.5">
      <c r="A37" s="50">
        <v>33</v>
      </c>
      <c r="B37" s="49" t="s">
        <v>306</v>
      </c>
      <c r="C37" s="50" t="s">
        <v>304</v>
      </c>
      <c r="D37" s="3" t="s">
        <v>305</v>
      </c>
      <c r="E37" s="49" t="s">
        <v>303</v>
      </c>
      <c r="F37" s="52">
        <f>SUM(AB37:AH37)</f>
        <v>96213</v>
      </c>
      <c r="G37" s="52">
        <f>T37</f>
        <v>0</v>
      </c>
      <c r="H37" s="52">
        <f>SUM(P37:T37)</f>
        <v>0</v>
      </c>
      <c r="I37" s="53">
        <f>F37-H37</f>
        <v>96213</v>
      </c>
      <c r="J37" s="14"/>
      <c r="K37" s="29"/>
      <c r="L37" s="49"/>
      <c r="M37" s="47" t="s">
        <v>148</v>
      </c>
      <c r="N37" s="10"/>
      <c r="O37" s="21"/>
      <c r="P37" s="12"/>
      <c r="Q37" s="12"/>
      <c r="R37" s="12"/>
      <c r="S37" s="12"/>
      <c r="T37" s="12"/>
      <c r="U37" s="12"/>
      <c r="V37" s="12"/>
      <c r="W37" s="12"/>
      <c r="X37" s="12"/>
      <c r="Y37" s="12"/>
      <c r="Z37" s="12"/>
      <c r="AA37" s="12"/>
      <c r="AB37" s="46"/>
      <c r="AC37" s="46"/>
      <c r="AD37" s="46"/>
      <c r="AE37" s="46"/>
      <c r="AF37" s="46"/>
      <c r="AG37" s="46"/>
      <c r="AH37" s="46">
        <v>96213</v>
      </c>
      <c r="AI37" s="46"/>
      <c r="AJ37" s="46"/>
      <c r="AK37" s="46"/>
      <c r="AL37" s="46"/>
      <c r="AM37" s="46"/>
    </row>
    <row r="38" spans="1:39" ht="49.5">
      <c r="A38" s="50">
        <v>34</v>
      </c>
      <c r="B38" s="49" t="s">
        <v>149</v>
      </c>
      <c r="C38" s="50" t="s">
        <v>58</v>
      </c>
      <c r="D38" s="3" t="s">
        <v>59</v>
      </c>
      <c r="E38" s="49" t="s">
        <v>303</v>
      </c>
      <c r="F38" s="52">
        <f>SUM(AB38:AH38)</f>
        <v>165000</v>
      </c>
      <c r="G38" s="52">
        <f>T38</f>
        <v>25800</v>
      </c>
      <c r="H38" s="52">
        <f>SUM(P38:T38)</f>
        <v>165000</v>
      </c>
      <c r="I38" s="53">
        <f>F38-H38</f>
        <v>0</v>
      </c>
      <c r="J38" s="14"/>
      <c r="K38" s="29"/>
      <c r="L38" s="49"/>
      <c r="M38" s="47" t="s">
        <v>148</v>
      </c>
      <c r="N38" s="10"/>
      <c r="O38" s="21"/>
      <c r="P38" s="12"/>
      <c r="Q38" s="12"/>
      <c r="R38" s="12"/>
      <c r="S38" s="12">
        <v>139200</v>
      </c>
      <c r="T38" s="12">
        <v>25800</v>
      </c>
      <c r="U38" s="12"/>
      <c r="V38" s="12"/>
      <c r="W38" s="12"/>
      <c r="X38" s="12"/>
      <c r="Y38" s="12"/>
      <c r="Z38" s="12"/>
      <c r="AA38" s="12"/>
      <c r="AB38" s="46"/>
      <c r="AC38" s="46">
        <v>139200</v>
      </c>
      <c r="AD38" s="46"/>
      <c r="AE38" s="46"/>
      <c r="AF38" s="46"/>
      <c r="AG38" s="46"/>
      <c r="AH38" s="46">
        <v>25800</v>
      </c>
      <c r="AI38" s="46"/>
      <c r="AJ38" s="46"/>
      <c r="AK38" s="46"/>
      <c r="AL38" s="46"/>
      <c r="AM38" s="46"/>
    </row>
    <row r="39" spans="1:39" ht="99">
      <c r="A39" s="50">
        <v>35</v>
      </c>
      <c r="B39" s="49" t="s">
        <v>186</v>
      </c>
      <c r="C39" s="50" t="s">
        <v>182</v>
      </c>
      <c r="D39" s="3" t="s">
        <v>183</v>
      </c>
      <c r="E39" s="49" t="s">
        <v>184</v>
      </c>
      <c r="F39" s="52">
        <v>2560</v>
      </c>
      <c r="G39" s="52">
        <f t="shared" si="0"/>
        <v>0</v>
      </c>
      <c r="H39" s="52">
        <f t="shared" si="1"/>
        <v>2560</v>
      </c>
      <c r="I39" s="53">
        <f t="shared" si="2"/>
        <v>0</v>
      </c>
      <c r="J39" s="14">
        <v>10812</v>
      </c>
      <c r="K39" s="29"/>
      <c r="L39" s="49"/>
      <c r="M39" s="47" t="s">
        <v>185</v>
      </c>
      <c r="N39" s="10"/>
      <c r="O39" s="21"/>
      <c r="P39" s="12"/>
      <c r="Q39" s="12"/>
      <c r="R39" s="12">
        <v>2560</v>
      </c>
      <c r="S39" s="12"/>
      <c r="T39" s="12"/>
      <c r="U39" s="12"/>
      <c r="V39" s="12"/>
      <c r="W39" s="12"/>
      <c r="X39" s="12"/>
      <c r="Y39" s="12"/>
      <c r="Z39" s="12"/>
      <c r="AA39" s="12"/>
      <c r="AB39" s="46"/>
      <c r="AC39" s="46"/>
      <c r="AD39" s="46"/>
      <c r="AE39" s="46"/>
      <c r="AF39" s="46"/>
      <c r="AG39" s="46"/>
      <c r="AH39" s="46"/>
      <c r="AI39" s="46"/>
      <c r="AJ39" s="46"/>
      <c r="AK39" s="46"/>
      <c r="AL39" s="46"/>
      <c r="AM39" s="46"/>
    </row>
    <row r="40" spans="1:39" ht="99">
      <c r="A40" s="50">
        <v>36</v>
      </c>
      <c r="B40" s="49" t="s">
        <v>278</v>
      </c>
      <c r="C40" s="50" t="s">
        <v>240</v>
      </c>
      <c r="D40" s="3" t="s">
        <v>241</v>
      </c>
      <c r="E40" s="49" t="s">
        <v>243</v>
      </c>
      <c r="F40" s="52">
        <v>29526</v>
      </c>
      <c r="G40" s="52">
        <f t="shared" si="0"/>
        <v>0</v>
      </c>
      <c r="H40" s="52">
        <f t="shared" si="1"/>
        <v>29526</v>
      </c>
      <c r="I40" s="53">
        <f aca="true" t="shared" si="3" ref="I40:I45">F40-H40</f>
        <v>0</v>
      </c>
      <c r="J40" s="14"/>
      <c r="K40" s="29"/>
      <c r="L40" s="49"/>
      <c r="M40" s="47" t="s">
        <v>185</v>
      </c>
      <c r="N40" s="10"/>
      <c r="O40" s="21"/>
      <c r="P40" s="12"/>
      <c r="Q40" s="12"/>
      <c r="R40" s="12"/>
      <c r="S40" s="12">
        <v>29526</v>
      </c>
      <c r="T40" s="12"/>
      <c r="U40" s="12"/>
      <c r="V40" s="12"/>
      <c r="W40" s="12"/>
      <c r="X40" s="12"/>
      <c r="Y40" s="12"/>
      <c r="Z40" s="12"/>
      <c r="AA40" s="12"/>
      <c r="AB40" s="46"/>
      <c r="AC40" s="46"/>
      <c r="AD40" s="46"/>
      <c r="AE40" s="46"/>
      <c r="AF40" s="46"/>
      <c r="AG40" s="46"/>
      <c r="AH40" s="46"/>
      <c r="AI40" s="46"/>
      <c r="AJ40" s="46"/>
      <c r="AK40" s="46"/>
      <c r="AL40" s="46"/>
      <c r="AM40" s="46"/>
    </row>
    <row r="41" spans="1:39" ht="82.5">
      <c r="A41" s="50">
        <v>37</v>
      </c>
      <c r="B41" s="49" t="s">
        <v>277</v>
      </c>
      <c r="C41" s="50" t="s">
        <v>240</v>
      </c>
      <c r="D41" s="3" t="s">
        <v>244</v>
      </c>
      <c r="E41" s="49" t="s">
        <v>246</v>
      </c>
      <c r="F41" s="52">
        <v>91444</v>
      </c>
      <c r="G41" s="52">
        <f t="shared" si="0"/>
        <v>0</v>
      </c>
      <c r="H41" s="52">
        <f t="shared" si="1"/>
        <v>91444</v>
      </c>
      <c r="I41" s="53">
        <f t="shared" si="3"/>
        <v>0</v>
      </c>
      <c r="J41" s="14" t="s">
        <v>245</v>
      </c>
      <c r="K41" s="29"/>
      <c r="L41" s="49"/>
      <c r="M41" s="47" t="s">
        <v>185</v>
      </c>
      <c r="N41" s="10"/>
      <c r="O41" s="21"/>
      <c r="P41" s="12"/>
      <c r="Q41" s="12"/>
      <c r="R41" s="12"/>
      <c r="S41" s="12">
        <v>91444</v>
      </c>
      <c r="T41" s="12"/>
      <c r="U41" s="12"/>
      <c r="V41" s="12"/>
      <c r="W41" s="12"/>
      <c r="X41" s="12"/>
      <c r="Y41" s="12"/>
      <c r="Z41" s="12"/>
      <c r="AA41" s="12"/>
      <c r="AB41" s="46"/>
      <c r="AC41" s="46"/>
      <c r="AD41" s="46"/>
      <c r="AE41" s="46"/>
      <c r="AF41" s="46"/>
      <c r="AG41" s="46"/>
      <c r="AH41" s="46"/>
      <c r="AI41" s="46"/>
      <c r="AJ41" s="46"/>
      <c r="AK41" s="46"/>
      <c r="AL41" s="46"/>
      <c r="AM41" s="46"/>
    </row>
    <row r="42" spans="1:39" ht="115.5">
      <c r="A42" s="50">
        <v>38</v>
      </c>
      <c r="B42" s="49" t="s">
        <v>312</v>
      </c>
      <c r="C42" s="50" t="s">
        <v>308</v>
      </c>
      <c r="D42" s="3" t="s">
        <v>309</v>
      </c>
      <c r="E42" s="49" t="s">
        <v>310</v>
      </c>
      <c r="F42" s="52">
        <v>11550</v>
      </c>
      <c r="G42" s="52">
        <f>T42</f>
        <v>11550</v>
      </c>
      <c r="H42" s="52">
        <f>SUM(P42:T42)</f>
        <v>11550</v>
      </c>
      <c r="I42" s="53">
        <f t="shared" si="3"/>
        <v>0</v>
      </c>
      <c r="J42" s="14" t="s">
        <v>311</v>
      </c>
      <c r="K42" s="29"/>
      <c r="L42" s="49"/>
      <c r="M42" s="47" t="s">
        <v>185</v>
      </c>
      <c r="N42" s="10"/>
      <c r="O42" s="21"/>
      <c r="P42" s="12"/>
      <c r="Q42" s="12"/>
      <c r="R42" s="12"/>
      <c r="S42" s="12"/>
      <c r="T42" s="12">
        <v>11550</v>
      </c>
      <c r="U42" s="12"/>
      <c r="V42" s="12"/>
      <c r="W42" s="12"/>
      <c r="X42" s="12"/>
      <c r="Y42" s="12"/>
      <c r="Z42" s="12"/>
      <c r="AA42" s="12"/>
      <c r="AB42" s="46"/>
      <c r="AC42" s="46"/>
      <c r="AD42" s="46"/>
      <c r="AE42" s="46"/>
      <c r="AF42" s="46"/>
      <c r="AG42" s="46"/>
      <c r="AH42" s="46"/>
      <c r="AI42" s="46"/>
      <c r="AJ42" s="46"/>
      <c r="AK42" s="46"/>
      <c r="AL42" s="46"/>
      <c r="AM42" s="46"/>
    </row>
    <row r="43" spans="1:39" ht="82.5">
      <c r="A43" s="50">
        <v>39</v>
      </c>
      <c r="B43" s="49" t="s">
        <v>277</v>
      </c>
      <c r="C43" s="50" t="s">
        <v>247</v>
      </c>
      <c r="D43" s="3" t="s">
        <v>248</v>
      </c>
      <c r="E43" s="49" t="s">
        <v>246</v>
      </c>
      <c r="F43" s="52">
        <v>17318</v>
      </c>
      <c r="G43" s="52">
        <f t="shared" si="0"/>
        <v>0</v>
      </c>
      <c r="H43" s="52">
        <f t="shared" si="1"/>
        <v>17318</v>
      </c>
      <c r="I43" s="53">
        <f t="shared" si="3"/>
        <v>0</v>
      </c>
      <c r="J43" s="55" t="s">
        <v>249</v>
      </c>
      <c r="K43" s="29"/>
      <c r="L43" s="49"/>
      <c r="M43" s="47" t="s">
        <v>185</v>
      </c>
      <c r="N43" s="10"/>
      <c r="O43" s="21"/>
      <c r="P43" s="12"/>
      <c r="Q43" s="12"/>
      <c r="R43" s="12"/>
      <c r="S43" s="12">
        <v>17318</v>
      </c>
      <c r="T43" s="12"/>
      <c r="U43" s="12"/>
      <c r="V43" s="12"/>
      <c r="W43" s="12"/>
      <c r="X43" s="12"/>
      <c r="Y43" s="12"/>
      <c r="Z43" s="12"/>
      <c r="AA43" s="12"/>
      <c r="AB43" s="46"/>
      <c r="AC43" s="46"/>
      <c r="AD43" s="46"/>
      <c r="AE43" s="46"/>
      <c r="AF43" s="46"/>
      <c r="AG43" s="46"/>
      <c r="AH43" s="46"/>
      <c r="AI43" s="46"/>
      <c r="AJ43" s="46"/>
      <c r="AK43" s="46"/>
      <c r="AL43" s="46"/>
      <c r="AM43" s="46"/>
    </row>
    <row r="44" spans="1:39" ht="66">
      <c r="A44" s="50">
        <v>40</v>
      </c>
      <c r="B44" s="49" t="s">
        <v>317</v>
      </c>
      <c r="C44" s="50" t="s">
        <v>313</v>
      </c>
      <c r="D44" s="3" t="s">
        <v>314</v>
      </c>
      <c r="E44" s="49" t="s">
        <v>316</v>
      </c>
      <c r="F44" s="52">
        <v>750</v>
      </c>
      <c r="G44" s="52">
        <f>T44</f>
        <v>750</v>
      </c>
      <c r="H44" s="52">
        <f>SUM(P44:T44)</f>
        <v>750</v>
      </c>
      <c r="I44" s="53">
        <f t="shared" si="3"/>
        <v>0</v>
      </c>
      <c r="J44" s="55"/>
      <c r="K44" s="29"/>
      <c r="L44" s="49"/>
      <c r="M44" s="47" t="s">
        <v>315</v>
      </c>
      <c r="N44" s="10"/>
      <c r="O44" s="21"/>
      <c r="P44" s="12"/>
      <c r="Q44" s="12"/>
      <c r="R44" s="12"/>
      <c r="S44" s="12"/>
      <c r="T44" s="12">
        <v>750</v>
      </c>
      <c r="U44" s="12"/>
      <c r="V44" s="12"/>
      <c r="W44" s="12"/>
      <c r="X44" s="12"/>
      <c r="Y44" s="12"/>
      <c r="Z44" s="12"/>
      <c r="AA44" s="12"/>
      <c r="AB44" s="46"/>
      <c r="AC44" s="46"/>
      <c r="AD44" s="46"/>
      <c r="AE44" s="46"/>
      <c r="AF44" s="46"/>
      <c r="AG44" s="46"/>
      <c r="AH44" s="46"/>
      <c r="AI44" s="46"/>
      <c r="AJ44" s="46"/>
      <c r="AK44" s="46"/>
      <c r="AL44" s="46"/>
      <c r="AM44" s="46"/>
    </row>
    <row r="45" spans="1:39" ht="132">
      <c r="A45" s="50">
        <v>41</v>
      </c>
      <c r="B45" s="49" t="s">
        <v>255</v>
      </c>
      <c r="C45" s="50" t="s">
        <v>250</v>
      </c>
      <c r="D45" s="3" t="s">
        <v>251</v>
      </c>
      <c r="E45" s="49" t="s">
        <v>252</v>
      </c>
      <c r="F45" s="52">
        <v>6000</v>
      </c>
      <c r="G45" s="52">
        <f t="shared" si="0"/>
        <v>6000</v>
      </c>
      <c r="H45" s="52">
        <f t="shared" si="1"/>
        <v>6000</v>
      </c>
      <c r="I45" s="53">
        <f t="shared" si="3"/>
        <v>0</v>
      </c>
      <c r="J45" s="55" t="s">
        <v>254</v>
      </c>
      <c r="K45" s="29"/>
      <c r="L45" s="49"/>
      <c r="M45" s="47" t="s">
        <v>253</v>
      </c>
      <c r="N45" s="10"/>
      <c r="O45" s="21"/>
      <c r="P45" s="12"/>
      <c r="Q45" s="12"/>
      <c r="R45" s="12"/>
      <c r="S45" s="12"/>
      <c r="T45" s="12">
        <v>6000</v>
      </c>
      <c r="U45" s="12"/>
      <c r="V45" s="12"/>
      <c r="W45" s="12"/>
      <c r="X45" s="12"/>
      <c r="Y45" s="12"/>
      <c r="Z45" s="12"/>
      <c r="AA45" s="12"/>
      <c r="AB45" s="46"/>
      <c r="AC45" s="46"/>
      <c r="AD45" s="46"/>
      <c r="AE45" s="46"/>
      <c r="AF45" s="46"/>
      <c r="AG45" s="46"/>
      <c r="AH45" s="46"/>
      <c r="AI45" s="46"/>
      <c r="AJ45" s="46"/>
      <c r="AK45" s="46"/>
      <c r="AL45" s="46"/>
      <c r="AM45" s="46"/>
    </row>
    <row r="46" spans="1:27" ht="115.5">
      <c r="A46" s="50">
        <v>42</v>
      </c>
      <c r="B46" s="1" t="s">
        <v>318</v>
      </c>
      <c r="C46" s="26" t="s">
        <v>152</v>
      </c>
      <c r="D46" s="1" t="s">
        <v>42</v>
      </c>
      <c r="E46" s="1" t="s">
        <v>41</v>
      </c>
      <c r="F46" s="52">
        <v>43387</v>
      </c>
      <c r="G46" s="52">
        <f t="shared" si="0"/>
        <v>25587</v>
      </c>
      <c r="H46" s="52">
        <f t="shared" si="1"/>
        <v>39309</v>
      </c>
      <c r="I46" s="53">
        <f t="shared" si="2"/>
        <v>4078</v>
      </c>
      <c r="J46" s="33" t="s">
        <v>153</v>
      </c>
      <c r="K46" s="29"/>
      <c r="L46" s="49" t="s">
        <v>154</v>
      </c>
      <c r="M46" s="47" t="s">
        <v>155</v>
      </c>
      <c r="N46" s="29"/>
      <c r="O46" s="21"/>
      <c r="P46" s="12">
        <v>2446</v>
      </c>
      <c r="Q46" s="12"/>
      <c r="R46" s="12"/>
      <c r="S46" s="12">
        <v>11276</v>
      </c>
      <c r="T46" s="12">
        <v>25587</v>
      </c>
      <c r="U46" s="12"/>
      <c r="V46" s="12"/>
      <c r="W46" s="12"/>
      <c r="X46" s="12"/>
      <c r="Y46" s="12"/>
      <c r="Z46" s="12"/>
      <c r="AA46" s="12"/>
    </row>
    <row r="47" spans="1:27" s="41" customFormat="1" ht="49.5">
      <c r="A47" s="50">
        <v>43</v>
      </c>
      <c r="B47" s="51"/>
      <c r="C47" s="24" t="s">
        <v>156</v>
      </c>
      <c r="D47" s="25" t="s">
        <v>157</v>
      </c>
      <c r="E47" s="23" t="s">
        <v>158</v>
      </c>
      <c r="F47" s="54">
        <v>330386</v>
      </c>
      <c r="G47" s="52">
        <f t="shared" si="0"/>
        <v>34463</v>
      </c>
      <c r="H47" s="52">
        <f t="shared" si="1"/>
        <v>330386</v>
      </c>
      <c r="I47" s="53">
        <f t="shared" si="2"/>
        <v>0</v>
      </c>
      <c r="J47" s="33"/>
      <c r="K47" s="30"/>
      <c r="L47" s="49" t="s">
        <v>159</v>
      </c>
      <c r="M47" s="40" t="s">
        <v>160</v>
      </c>
      <c r="N47" s="26"/>
      <c r="O47" s="27"/>
      <c r="P47" s="28">
        <v>128870</v>
      </c>
      <c r="Q47" s="28">
        <v>62059</v>
      </c>
      <c r="R47" s="28">
        <v>62094</v>
      </c>
      <c r="S47" s="28">
        <v>42900</v>
      </c>
      <c r="T47" s="28">
        <v>34463</v>
      </c>
      <c r="U47" s="28"/>
      <c r="V47" s="28"/>
      <c r="W47" s="28"/>
      <c r="X47" s="28"/>
      <c r="Y47" s="28"/>
      <c r="Z47" s="28"/>
      <c r="AA47" s="28"/>
    </row>
    <row r="48" spans="1:27" s="41" customFormat="1" ht="66">
      <c r="A48" s="50">
        <v>44</v>
      </c>
      <c r="B48" s="51" t="s">
        <v>207</v>
      </c>
      <c r="C48" s="24" t="s">
        <v>204</v>
      </c>
      <c r="D48" s="25" t="s">
        <v>205</v>
      </c>
      <c r="E48" s="23" t="s">
        <v>206</v>
      </c>
      <c r="F48" s="54">
        <v>800000</v>
      </c>
      <c r="G48" s="52">
        <f t="shared" si="0"/>
        <v>0</v>
      </c>
      <c r="H48" s="52">
        <f t="shared" si="1"/>
        <v>800000</v>
      </c>
      <c r="I48" s="53">
        <f t="shared" si="2"/>
        <v>0</v>
      </c>
      <c r="J48" s="33"/>
      <c r="K48" s="30">
        <v>43927</v>
      </c>
      <c r="L48" s="49"/>
      <c r="M48" s="40" t="s">
        <v>115</v>
      </c>
      <c r="N48" s="26"/>
      <c r="O48" s="27"/>
      <c r="P48" s="28"/>
      <c r="Q48" s="28"/>
      <c r="R48" s="28"/>
      <c r="S48" s="28">
        <v>800000</v>
      </c>
      <c r="T48" s="28"/>
      <c r="U48" s="28"/>
      <c r="V48" s="28"/>
      <c r="W48" s="28"/>
      <c r="X48" s="28"/>
      <c r="Y48" s="28"/>
      <c r="Z48" s="28"/>
      <c r="AA48" s="28"/>
    </row>
    <row r="49" spans="1:27" s="41" customFormat="1" ht="99">
      <c r="A49" s="50">
        <v>45</v>
      </c>
      <c r="B49" s="51" t="s">
        <v>321</v>
      </c>
      <c r="C49" s="24" t="s">
        <v>319</v>
      </c>
      <c r="D49" s="25" t="s">
        <v>320</v>
      </c>
      <c r="E49" s="23" t="s">
        <v>322</v>
      </c>
      <c r="F49" s="54">
        <v>35400</v>
      </c>
      <c r="G49" s="52">
        <f>T49</f>
        <v>0</v>
      </c>
      <c r="H49" s="52">
        <f>SUM(P49:T49)</f>
        <v>0</v>
      </c>
      <c r="I49" s="53">
        <f>F49-H49</f>
        <v>35400</v>
      </c>
      <c r="J49" s="33" t="s">
        <v>298</v>
      </c>
      <c r="K49" s="30"/>
      <c r="L49" s="49"/>
      <c r="M49" s="40" t="s">
        <v>323</v>
      </c>
      <c r="N49" s="26"/>
      <c r="O49" s="27"/>
      <c r="P49" s="28"/>
      <c r="Q49" s="28"/>
      <c r="R49" s="28"/>
      <c r="S49" s="28"/>
      <c r="T49" s="28"/>
      <c r="U49" s="28"/>
      <c r="V49" s="28"/>
      <c r="W49" s="28"/>
      <c r="X49" s="28"/>
      <c r="Y49" s="28"/>
      <c r="Z49" s="28"/>
      <c r="AA49" s="28"/>
    </row>
    <row r="50" spans="1:27" s="41" customFormat="1" ht="181.5">
      <c r="A50" s="50">
        <v>46</v>
      </c>
      <c r="B50" s="51" t="s">
        <v>267</v>
      </c>
      <c r="C50" s="24" t="s">
        <v>256</v>
      </c>
      <c r="D50" s="25" t="s">
        <v>257</v>
      </c>
      <c r="E50" s="23" t="s">
        <v>258</v>
      </c>
      <c r="F50" s="54">
        <v>945274</v>
      </c>
      <c r="G50" s="52">
        <f t="shared" si="0"/>
        <v>117949</v>
      </c>
      <c r="H50" s="52">
        <f t="shared" si="1"/>
        <v>763395</v>
      </c>
      <c r="I50" s="53">
        <f>F50-H50</f>
        <v>181879</v>
      </c>
      <c r="J50" s="33"/>
      <c r="K50" s="30"/>
      <c r="L50" s="49"/>
      <c r="M50" s="40" t="s">
        <v>155</v>
      </c>
      <c r="N50" s="26"/>
      <c r="O50" s="27"/>
      <c r="P50" s="28"/>
      <c r="Q50" s="28"/>
      <c r="R50" s="28"/>
      <c r="S50" s="28">
        <v>645446</v>
      </c>
      <c r="T50" s="28">
        <v>117949</v>
      </c>
      <c r="U50" s="28"/>
      <c r="V50" s="28"/>
      <c r="W50" s="28"/>
      <c r="X50" s="28"/>
      <c r="Y50" s="28"/>
      <c r="Z50" s="28"/>
      <c r="AA50" s="28"/>
    </row>
    <row r="51" spans="1:27" s="41" customFormat="1" ht="99">
      <c r="A51" s="50">
        <v>47</v>
      </c>
      <c r="B51" s="51" t="s">
        <v>329</v>
      </c>
      <c r="C51" s="24" t="s">
        <v>324</v>
      </c>
      <c r="D51" s="25" t="s">
        <v>325</v>
      </c>
      <c r="E51" s="23" t="s">
        <v>326</v>
      </c>
      <c r="F51" s="54">
        <v>37080</v>
      </c>
      <c r="G51" s="52">
        <f>T51</f>
        <v>0</v>
      </c>
      <c r="H51" s="52">
        <f>SUM(P51:T51)</f>
        <v>0</v>
      </c>
      <c r="I51" s="53">
        <f>F51-H51</f>
        <v>37080</v>
      </c>
      <c r="J51" s="33" t="s">
        <v>328</v>
      </c>
      <c r="K51" s="30"/>
      <c r="L51" s="49"/>
      <c r="M51" s="40" t="s">
        <v>327</v>
      </c>
      <c r="N51" s="26"/>
      <c r="O51" s="27"/>
      <c r="P51" s="28"/>
      <c r="Q51" s="28"/>
      <c r="R51" s="28"/>
      <c r="S51" s="28"/>
      <c r="T51" s="28"/>
      <c r="U51" s="28"/>
      <c r="V51" s="28"/>
      <c r="W51" s="28"/>
      <c r="X51" s="28"/>
      <c r="Y51" s="28"/>
      <c r="Z51" s="28"/>
      <c r="AA51" s="28"/>
    </row>
    <row r="52" spans="1:27" s="41" customFormat="1" ht="66">
      <c r="A52" s="50">
        <v>48</v>
      </c>
      <c r="B52" s="51" t="s">
        <v>266</v>
      </c>
      <c r="C52" s="24" t="s">
        <v>261</v>
      </c>
      <c r="D52" s="25" t="s">
        <v>262</v>
      </c>
      <c r="E52" s="23" t="s">
        <v>263</v>
      </c>
      <c r="F52" s="54">
        <v>22828</v>
      </c>
      <c r="G52" s="52">
        <f t="shared" si="0"/>
        <v>0</v>
      </c>
      <c r="H52" s="52">
        <f t="shared" si="1"/>
        <v>0</v>
      </c>
      <c r="I52" s="53">
        <f>F52-H52</f>
        <v>22828</v>
      </c>
      <c r="J52" s="33" t="s">
        <v>265</v>
      </c>
      <c r="K52" s="30"/>
      <c r="L52" s="49"/>
      <c r="M52" s="40" t="s">
        <v>264</v>
      </c>
      <c r="N52" s="26"/>
      <c r="O52" s="27"/>
      <c r="P52" s="28"/>
      <c r="Q52" s="28"/>
      <c r="R52" s="28"/>
      <c r="S52" s="28"/>
      <c r="T52" s="28"/>
      <c r="U52" s="28"/>
      <c r="V52" s="28"/>
      <c r="W52" s="28"/>
      <c r="X52" s="28"/>
      <c r="Y52" s="28"/>
      <c r="Z52" s="28"/>
      <c r="AA52" s="28"/>
    </row>
    <row r="53" spans="1:27" s="41" customFormat="1" ht="66">
      <c r="A53" s="50">
        <v>49</v>
      </c>
      <c r="B53" s="51" t="s">
        <v>332</v>
      </c>
      <c r="C53" s="24" t="s">
        <v>331</v>
      </c>
      <c r="D53" s="25" t="s">
        <v>330</v>
      </c>
      <c r="E53" s="23" t="s">
        <v>333</v>
      </c>
      <c r="F53" s="54">
        <v>17610</v>
      </c>
      <c r="G53" s="52">
        <f>T53</f>
        <v>0</v>
      </c>
      <c r="H53" s="52">
        <f>SUM(P53:T53)</f>
        <v>0</v>
      </c>
      <c r="I53" s="53">
        <f>F53-H53</f>
        <v>17610</v>
      </c>
      <c r="J53" s="33" t="s">
        <v>334</v>
      </c>
      <c r="K53" s="30"/>
      <c r="L53" s="49"/>
      <c r="M53" s="40" t="s">
        <v>264</v>
      </c>
      <c r="N53" s="26"/>
      <c r="O53" s="27"/>
      <c r="P53" s="28"/>
      <c r="Q53" s="28"/>
      <c r="R53" s="28"/>
      <c r="S53" s="28"/>
      <c r="T53" s="28"/>
      <c r="U53" s="28"/>
      <c r="V53" s="28"/>
      <c r="W53" s="28"/>
      <c r="X53" s="28"/>
      <c r="Y53" s="28"/>
      <c r="Z53" s="28"/>
      <c r="AA53" s="28"/>
    </row>
    <row r="54" spans="1:27" s="41" customFormat="1" ht="66">
      <c r="A54" s="50">
        <v>50</v>
      </c>
      <c r="B54" s="51" t="s">
        <v>192</v>
      </c>
      <c r="C54" s="24" t="s">
        <v>187</v>
      </c>
      <c r="D54" s="25" t="s">
        <v>188</v>
      </c>
      <c r="E54" s="23" t="s">
        <v>189</v>
      </c>
      <c r="F54" s="54">
        <v>32720</v>
      </c>
      <c r="G54" s="52">
        <f t="shared" si="0"/>
        <v>0</v>
      </c>
      <c r="H54" s="52">
        <f t="shared" si="1"/>
        <v>5000</v>
      </c>
      <c r="I54" s="53">
        <f t="shared" si="2"/>
        <v>27720</v>
      </c>
      <c r="J54" s="33" t="s">
        <v>191</v>
      </c>
      <c r="K54" s="30"/>
      <c r="L54" s="49"/>
      <c r="M54" s="40" t="s">
        <v>190</v>
      </c>
      <c r="N54" s="26"/>
      <c r="O54" s="27"/>
      <c r="P54" s="28"/>
      <c r="Q54" s="28">
        <v>3500</v>
      </c>
      <c r="R54" s="28">
        <v>1500</v>
      </c>
      <c r="S54" s="28"/>
      <c r="T54" s="28"/>
      <c r="U54" s="28"/>
      <c r="V54" s="28"/>
      <c r="W54" s="28"/>
      <c r="X54" s="28"/>
      <c r="Y54" s="28"/>
      <c r="Z54" s="28"/>
      <c r="AA54" s="28"/>
    </row>
    <row r="55" spans="1:27" s="41" customFormat="1" ht="148.5">
      <c r="A55" s="50">
        <v>51</v>
      </c>
      <c r="B55" s="51" t="s">
        <v>345</v>
      </c>
      <c r="C55" s="24" t="s">
        <v>335</v>
      </c>
      <c r="D55" s="25" t="s">
        <v>336</v>
      </c>
      <c r="E55" s="23" t="s">
        <v>337</v>
      </c>
      <c r="F55" s="54">
        <v>47042</v>
      </c>
      <c r="G55" s="52">
        <f>T55</f>
        <v>7127</v>
      </c>
      <c r="H55" s="52">
        <f>SUM(P55:T55)</f>
        <v>7127</v>
      </c>
      <c r="I55" s="53">
        <f>F55-H55</f>
        <v>39915</v>
      </c>
      <c r="J55" s="33" t="s">
        <v>334</v>
      </c>
      <c r="K55" s="30"/>
      <c r="L55" s="49"/>
      <c r="M55" s="40" t="s">
        <v>338</v>
      </c>
      <c r="N55" s="26"/>
      <c r="O55" s="27"/>
      <c r="P55" s="28"/>
      <c r="Q55" s="28"/>
      <c r="R55" s="28"/>
      <c r="S55" s="28"/>
      <c r="T55" s="28">
        <v>7127</v>
      </c>
      <c r="U55" s="28"/>
      <c r="V55" s="28"/>
      <c r="W55" s="28"/>
      <c r="X55" s="28"/>
      <c r="Y55" s="28"/>
      <c r="Z55" s="28"/>
      <c r="AA55" s="28"/>
    </row>
    <row r="56" spans="1:27" s="41" customFormat="1" ht="132">
      <c r="A56" s="50">
        <v>52</v>
      </c>
      <c r="B56" s="51" t="s">
        <v>344</v>
      </c>
      <c r="C56" s="24" t="s">
        <v>339</v>
      </c>
      <c r="D56" s="25" t="s">
        <v>340</v>
      </c>
      <c r="E56" s="23" t="s">
        <v>341</v>
      </c>
      <c r="F56" s="54">
        <v>674960</v>
      </c>
      <c r="G56" s="52">
        <f>T56</f>
        <v>67437</v>
      </c>
      <c r="H56" s="52">
        <f>SUM(P56:T56)</f>
        <v>67437</v>
      </c>
      <c r="I56" s="53">
        <f>F56-H56</f>
        <v>607523</v>
      </c>
      <c r="J56" s="33" t="s">
        <v>45</v>
      </c>
      <c r="K56" s="30"/>
      <c r="L56" s="49"/>
      <c r="M56" s="40" t="s">
        <v>342</v>
      </c>
      <c r="N56" s="26"/>
      <c r="O56" s="27"/>
      <c r="P56" s="28"/>
      <c r="Q56" s="28"/>
      <c r="R56" s="28"/>
      <c r="S56" s="28"/>
      <c r="T56" s="28">
        <v>67437</v>
      </c>
      <c r="U56" s="28"/>
      <c r="V56" s="28"/>
      <c r="W56" s="28"/>
      <c r="X56" s="28"/>
      <c r="Y56" s="28"/>
      <c r="Z56" s="28"/>
      <c r="AA56" s="28"/>
    </row>
    <row r="57" spans="1:27" s="38" customFormat="1" ht="24.75" customHeight="1">
      <c r="A57" s="15"/>
      <c r="B57" s="16" t="s">
        <v>1</v>
      </c>
      <c r="C57" s="17"/>
      <c r="D57" s="18"/>
      <c r="E57" s="18"/>
      <c r="F57" s="19">
        <f>SUM(F5:F56)</f>
        <v>10609413</v>
      </c>
      <c r="G57" s="19">
        <f>SUM(G5:G56)</f>
        <v>1303741</v>
      </c>
      <c r="H57" s="19">
        <f>SUM(H5:H56)</f>
        <v>7963600</v>
      </c>
      <c r="I57" s="19">
        <f>SUM(I5:I56)</f>
        <v>2645813</v>
      </c>
      <c r="J57" s="20"/>
      <c r="K57" s="31"/>
      <c r="L57" s="42"/>
      <c r="M57" s="48"/>
      <c r="N57" s="34"/>
      <c r="O57" s="22"/>
      <c r="P57" s="13"/>
      <c r="Q57" s="13"/>
      <c r="R57" s="13"/>
      <c r="S57" s="13"/>
      <c r="T57" s="13"/>
      <c r="U57" s="13"/>
      <c r="V57" s="13"/>
      <c r="W57" s="13"/>
      <c r="X57" s="13"/>
      <c r="Y57" s="13"/>
      <c r="Z57" s="13"/>
      <c r="AA57" s="13"/>
    </row>
    <row r="58" spans="1:10" ht="6" customHeight="1">
      <c r="A58" s="4"/>
      <c r="B58" s="5"/>
      <c r="C58" s="6"/>
      <c r="D58" s="43"/>
      <c r="E58" s="5"/>
      <c r="F58" s="5"/>
      <c r="G58" s="5"/>
      <c r="H58" s="5"/>
      <c r="I58" s="5"/>
      <c r="J58" s="6"/>
    </row>
    <row r="59" spans="1:7" ht="16.5" hidden="1">
      <c r="A59" s="75" t="s">
        <v>161</v>
      </c>
      <c r="B59" s="75"/>
      <c r="C59" s="75"/>
      <c r="D59" s="75"/>
      <c r="E59" s="75"/>
      <c r="F59" s="75"/>
      <c r="G59" s="75"/>
    </row>
    <row r="60" spans="1:7" ht="16.5" hidden="1">
      <c r="A60" s="64" t="s">
        <v>162</v>
      </c>
      <c r="B60" s="64"/>
      <c r="C60" s="64"/>
      <c r="D60" s="64"/>
      <c r="E60" s="64"/>
      <c r="F60" s="64"/>
      <c r="G60" s="64"/>
    </row>
    <row r="61" spans="1:7" ht="16.5" hidden="1">
      <c r="A61" s="65" t="s">
        <v>163</v>
      </c>
      <c r="B61" s="65"/>
      <c r="C61" s="65"/>
      <c r="D61" s="65"/>
      <c r="E61" s="65"/>
      <c r="F61" s="65"/>
      <c r="G61" s="65"/>
    </row>
    <row r="62" spans="1:27" s="7" customFormat="1" ht="16.5" hidden="1">
      <c r="A62" s="65" t="s">
        <v>164</v>
      </c>
      <c r="B62" s="65"/>
      <c r="C62" s="65"/>
      <c r="D62" s="65"/>
      <c r="E62" s="65"/>
      <c r="F62" s="65"/>
      <c r="G62" s="65"/>
      <c r="J62" s="9"/>
      <c r="K62" s="32"/>
      <c r="L62" s="39"/>
      <c r="M62" s="44"/>
      <c r="N62" s="44"/>
      <c r="O62" s="45"/>
      <c r="P62" s="46"/>
      <c r="Q62" s="46"/>
      <c r="R62" s="46"/>
      <c r="S62" s="46"/>
      <c r="T62" s="46"/>
      <c r="U62" s="46"/>
      <c r="V62" s="46"/>
      <c r="W62" s="46"/>
      <c r="X62" s="46"/>
      <c r="Y62" s="46"/>
      <c r="Z62" s="46"/>
      <c r="AA62" s="46"/>
    </row>
    <row r="63" spans="1:27" s="7" customFormat="1" ht="19.5">
      <c r="A63" s="66" t="s">
        <v>165</v>
      </c>
      <c r="B63" s="66"/>
      <c r="C63" s="66"/>
      <c r="D63" s="8"/>
      <c r="E63" s="67" t="s">
        <v>166</v>
      </c>
      <c r="F63" s="67"/>
      <c r="G63" s="67"/>
      <c r="J63" s="9"/>
      <c r="K63" s="32"/>
      <c r="L63" s="39"/>
      <c r="M63" s="44"/>
      <c r="N63" s="44"/>
      <c r="O63" s="45"/>
      <c r="P63" s="46"/>
      <c r="Q63" s="46"/>
      <c r="R63" s="46"/>
      <c r="S63" s="46"/>
      <c r="T63" s="46"/>
      <c r="U63" s="46"/>
      <c r="V63" s="46"/>
      <c r="W63" s="46"/>
      <c r="X63" s="46"/>
      <c r="Y63" s="46"/>
      <c r="Z63" s="46"/>
      <c r="AA63" s="46"/>
    </row>
  </sheetData>
  <sheetProtection/>
  <autoFilter ref="A4:AA57"/>
  <mergeCells count="24">
    <mergeCell ref="A1:L1"/>
    <mergeCell ref="A2:L2"/>
    <mergeCell ref="A3:A4"/>
    <mergeCell ref="B3:B4"/>
    <mergeCell ref="C3:C4"/>
    <mergeCell ref="A63:C63"/>
    <mergeCell ref="E63:G63"/>
    <mergeCell ref="A61:G61"/>
    <mergeCell ref="A62:G62"/>
    <mergeCell ref="F3:F4"/>
    <mergeCell ref="O3:O4"/>
    <mergeCell ref="J3:J4"/>
    <mergeCell ref="K3:K4"/>
    <mergeCell ref="E3:E4"/>
    <mergeCell ref="M3:M4"/>
    <mergeCell ref="P3:AA3"/>
    <mergeCell ref="B29:B30"/>
    <mergeCell ref="A59:G59"/>
    <mergeCell ref="A60:G60"/>
    <mergeCell ref="N3:N4"/>
    <mergeCell ref="D3:D4"/>
    <mergeCell ref="G3:H3"/>
    <mergeCell ref="I3:I4"/>
    <mergeCell ref="L3:L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M50"/>
  <sheetViews>
    <sheetView zoomScalePageLayoutView="0" workbookViewId="0" topLeftCell="A1">
      <pane xSplit="3" ySplit="4" topLeftCell="D35" activePane="bottomRight" state="frozen"/>
      <selection pane="topLeft" activeCell="A1" sqref="A1"/>
      <selection pane="topRight" activeCell="D1" sqref="D1"/>
      <selection pane="bottomLeft" activeCell="A5" sqref="A5"/>
      <selection pane="bottomRight" activeCell="B37" sqref="B37"/>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bestFit="1" customWidth="1"/>
    <col min="12" max="12" width="16.625" style="39" customWidth="1"/>
    <col min="13" max="13" width="9.00390625" style="44" customWidth="1"/>
    <col min="14" max="14" width="12.625" style="44" hidden="1" customWidth="1"/>
    <col min="15" max="15" width="9.00390625" style="45" customWidth="1"/>
    <col min="16" max="16" width="12.25390625" style="46" hidden="1" customWidth="1"/>
    <col min="17" max="17" width="10.50390625" style="46" hidden="1" customWidth="1"/>
    <col min="18" max="18" width="9.00390625" style="46" hidden="1" customWidth="1"/>
    <col min="19" max="19" width="9.00390625" style="46" customWidth="1"/>
    <col min="20" max="21" width="10.50390625" style="46" customWidth="1"/>
    <col min="22" max="24" width="9.00390625" style="46" customWidth="1"/>
    <col min="25" max="25" width="10.50390625" style="46"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210</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S5</f>
        <v>2201</v>
      </c>
      <c r="H5" s="52">
        <f>SUM(P5:S5)</f>
        <v>2921</v>
      </c>
      <c r="I5" s="53">
        <f>F5-H5</f>
        <v>17599</v>
      </c>
      <c r="J5" s="14" t="s">
        <v>34</v>
      </c>
      <c r="K5" s="29"/>
      <c r="L5" s="49" t="s">
        <v>64</v>
      </c>
      <c r="M5" s="47" t="s">
        <v>65</v>
      </c>
      <c r="N5" s="33"/>
      <c r="O5" s="21"/>
      <c r="P5" s="12"/>
      <c r="Q5" s="12">
        <v>720</v>
      </c>
      <c r="R5" s="12"/>
      <c r="S5" s="12">
        <v>2201</v>
      </c>
      <c r="T5" s="12"/>
      <c r="U5" s="12"/>
      <c r="V5" s="12"/>
      <c r="W5" s="12"/>
      <c r="X5" s="12"/>
      <c r="Y5" s="12"/>
      <c r="Z5" s="12"/>
      <c r="AA5" s="12"/>
    </row>
    <row r="6" spans="1:27" ht="99">
      <c r="A6" s="50">
        <v>2</v>
      </c>
      <c r="B6" s="49" t="s">
        <v>66</v>
      </c>
      <c r="C6" s="50" t="s">
        <v>38</v>
      </c>
      <c r="D6" s="3" t="s">
        <v>67</v>
      </c>
      <c r="E6" s="49" t="s">
        <v>39</v>
      </c>
      <c r="F6" s="52">
        <v>50000</v>
      </c>
      <c r="G6" s="52">
        <f aca="true" t="shared" si="0" ref="G6:G43">S6</f>
        <v>0</v>
      </c>
      <c r="H6" s="52">
        <f aca="true" t="shared" si="1" ref="H6:H43">SUM(P6:S6)</f>
        <v>50000</v>
      </c>
      <c r="I6" s="53">
        <f aca="true" t="shared" si="2" ref="I6:I43">F6-H6</f>
        <v>0</v>
      </c>
      <c r="J6" s="33" t="s">
        <v>40</v>
      </c>
      <c r="K6" s="29"/>
      <c r="L6" s="49" t="s">
        <v>68</v>
      </c>
      <c r="M6" s="47" t="s">
        <v>69</v>
      </c>
      <c r="N6" s="33"/>
      <c r="O6" s="21"/>
      <c r="P6" s="12"/>
      <c r="Q6" s="12"/>
      <c r="R6" s="12">
        <v>50000</v>
      </c>
      <c r="S6" s="12"/>
      <c r="T6" s="12"/>
      <c r="U6" s="12"/>
      <c r="V6" s="12"/>
      <c r="W6" s="12"/>
      <c r="X6" s="12"/>
      <c r="Y6" s="12"/>
      <c r="Z6" s="12"/>
      <c r="AA6" s="12"/>
    </row>
    <row r="7" spans="1:27" ht="66">
      <c r="A7" s="50">
        <v>3</v>
      </c>
      <c r="B7" s="49" t="s">
        <v>70</v>
      </c>
      <c r="C7" s="50" t="s">
        <v>71</v>
      </c>
      <c r="D7" s="3" t="s">
        <v>72</v>
      </c>
      <c r="E7" s="49" t="s">
        <v>73</v>
      </c>
      <c r="F7" s="52">
        <v>12299</v>
      </c>
      <c r="G7" s="52">
        <f t="shared" si="0"/>
        <v>0</v>
      </c>
      <c r="H7" s="52">
        <f t="shared" si="1"/>
        <v>6920</v>
      </c>
      <c r="I7" s="53">
        <f t="shared" si="2"/>
        <v>5379</v>
      </c>
      <c r="J7" s="33" t="s">
        <v>74</v>
      </c>
      <c r="K7" s="29"/>
      <c r="L7" s="49" t="s">
        <v>75</v>
      </c>
      <c r="M7" s="47" t="s">
        <v>69</v>
      </c>
      <c r="N7" s="33"/>
      <c r="O7" s="21"/>
      <c r="P7" s="12">
        <v>5600</v>
      </c>
      <c r="Q7" s="12">
        <v>1320</v>
      </c>
      <c r="R7" s="12"/>
      <c r="S7" s="12"/>
      <c r="T7" s="12"/>
      <c r="U7" s="12"/>
      <c r="V7" s="12"/>
      <c r="W7" s="12"/>
      <c r="X7" s="12"/>
      <c r="Y7" s="12"/>
      <c r="Z7" s="12"/>
      <c r="AA7" s="12"/>
    </row>
    <row r="8" spans="1:27" ht="99">
      <c r="A8" s="50">
        <v>4</v>
      </c>
      <c r="B8" s="49" t="s">
        <v>76</v>
      </c>
      <c r="C8" s="50" t="s">
        <v>77</v>
      </c>
      <c r="D8" s="3" t="s">
        <v>78</v>
      </c>
      <c r="E8" s="49" t="s">
        <v>79</v>
      </c>
      <c r="F8" s="52">
        <v>2800</v>
      </c>
      <c r="G8" s="52">
        <f t="shared" si="0"/>
        <v>0</v>
      </c>
      <c r="H8" s="52">
        <f t="shared" si="1"/>
        <v>2800</v>
      </c>
      <c r="I8" s="53">
        <f t="shared" si="2"/>
        <v>0</v>
      </c>
      <c r="J8" s="33">
        <v>10812</v>
      </c>
      <c r="K8" s="29"/>
      <c r="L8" s="49" t="s">
        <v>80</v>
      </c>
      <c r="M8" s="47" t="s">
        <v>81</v>
      </c>
      <c r="N8" s="33"/>
      <c r="O8" s="21"/>
      <c r="P8" s="12">
        <v>2800</v>
      </c>
      <c r="Q8" s="12"/>
      <c r="R8" s="12"/>
      <c r="S8" s="12"/>
      <c r="T8" s="12"/>
      <c r="U8" s="12"/>
      <c r="V8" s="12"/>
      <c r="W8" s="12"/>
      <c r="X8" s="12"/>
      <c r="Y8" s="12"/>
      <c r="Z8" s="12"/>
      <c r="AA8" s="12"/>
    </row>
    <row r="9" spans="1:27" ht="49.5">
      <c r="A9" s="50">
        <v>5</v>
      </c>
      <c r="B9" s="49" t="s">
        <v>82</v>
      </c>
      <c r="C9" s="50" t="s">
        <v>83</v>
      </c>
      <c r="D9" s="3" t="s">
        <v>84</v>
      </c>
      <c r="E9" s="49" t="s">
        <v>85</v>
      </c>
      <c r="F9" s="52">
        <v>40000</v>
      </c>
      <c r="G9" s="52">
        <f t="shared" si="0"/>
        <v>0</v>
      </c>
      <c r="H9" s="52">
        <f t="shared" si="1"/>
        <v>0</v>
      </c>
      <c r="I9" s="53">
        <f t="shared" si="2"/>
        <v>40000</v>
      </c>
      <c r="J9" s="33" t="s">
        <v>86</v>
      </c>
      <c r="K9" s="29"/>
      <c r="L9" s="49" t="s">
        <v>87</v>
      </c>
      <c r="M9" s="47" t="s">
        <v>88</v>
      </c>
      <c r="N9" s="33"/>
      <c r="O9" s="21"/>
      <c r="P9" s="12"/>
      <c r="Q9" s="12"/>
      <c r="R9" s="12"/>
      <c r="S9" s="12"/>
      <c r="T9" s="12"/>
      <c r="U9" s="12"/>
      <c r="V9" s="12"/>
      <c r="W9" s="12"/>
      <c r="X9" s="12"/>
      <c r="Y9" s="12"/>
      <c r="Z9" s="12"/>
      <c r="AA9" s="12"/>
    </row>
    <row r="10" spans="1:27" ht="132">
      <c r="A10" s="50">
        <v>6</v>
      </c>
      <c r="B10" s="49" t="s">
        <v>89</v>
      </c>
      <c r="C10" s="50" t="s">
        <v>36</v>
      </c>
      <c r="D10" s="3" t="s">
        <v>90</v>
      </c>
      <c r="E10" s="49" t="s">
        <v>91</v>
      </c>
      <c r="F10" s="52">
        <v>10000</v>
      </c>
      <c r="G10" s="52">
        <f t="shared" si="0"/>
        <v>0</v>
      </c>
      <c r="H10" s="52">
        <f t="shared" si="1"/>
        <v>0</v>
      </c>
      <c r="I10" s="53">
        <f t="shared" si="2"/>
        <v>10000</v>
      </c>
      <c r="J10" s="33" t="s">
        <v>86</v>
      </c>
      <c r="K10" s="29"/>
      <c r="L10" s="49" t="s">
        <v>93</v>
      </c>
      <c r="M10" s="47" t="s">
        <v>88</v>
      </c>
      <c r="N10" s="33"/>
      <c r="O10" s="21"/>
      <c r="P10" s="12"/>
      <c r="Q10" s="12"/>
      <c r="R10" s="12"/>
      <c r="S10" s="12"/>
      <c r="T10" s="12"/>
      <c r="U10" s="12"/>
      <c r="V10" s="12"/>
      <c r="W10" s="12"/>
      <c r="X10" s="12"/>
      <c r="Y10" s="12"/>
      <c r="Z10" s="12"/>
      <c r="AA10" s="12"/>
    </row>
    <row r="11" spans="1:27" ht="99">
      <c r="A11" s="50">
        <v>7</v>
      </c>
      <c r="B11" s="49" t="s">
        <v>94</v>
      </c>
      <c r="C11" s="50" t="s">
        <v>32</v>
      </c>
      <c r="D11" s="3" t="s">
        <v>95</v>
      </c>
      <c r="E11" s="49" t="s">
        <v>208</v>
      </c>
      <c r="F11" s="52">
        <v>281227</v>
      </c>
      <c r="G11" s="52">
        <f t="shared" si="0"/>
        <v>138027</v>
      </c>
      <c r="H11" s="52">
        <f t="shared" si="1"/>
        <v>269981</v>
      </c>
      <c r="I11" s="53">
        <f t="shared" si="2"/>
        <v>11246</v>
      </c>
      <c r="J11" s="33" t="s">
        <v>86</v>
      </c>
      <c r="K11" s="56" t="s">
        <v>215</v>
      </c>
      <c r="L11" s="49" t="s">
        <v>97</v>
      </c>
      <c r="M11" s="47" t="s">
        <v>88</v>
      </c>
      <c r="N11" s="33"/>
      <c r="O11" s="21"/>
      <c r="P11" s="12">
        <v>17325</v>
      </c>
      <c r="Q11" s="12">
        <v>97304</v>
      </c>
      <c r="R11" s="12">
        <v>17325</v>
      </c>
      <c r="S11" s="12">
        <v>138027</v>
      </c>
      <c r="T11" s="12"/>
      <c r="U11" s="12"/>
      <c r="V11" s="12"/>
      <c r="W11" s="12"/>
      <c r="X11" s="12"/>
      <c r="Y11" s="12"/>
      <c r="Z11" s="12"/>
      <c r="AA11" s="12"/>
    </row>
    <row r="12" spans="1:27" ht="115.5">
      <c r="A12" s="50">
        <v>8</v>
      </c>
      <c r="B12" s="49" t="s">
        <v>98</v>
      </c>
      <c r="C12" s="50" t="s">
        <v>99</v>
      </c>
      <c r="D12" s="3" t="s">
        <v>216</v>
      </c>
      <c r="E12" s="49" t="s">
        <v>218</v>
      </c>
      <c r="F12" s="52">
        <f>86645+365000</f>
        <v>451645</v>
      </c>
      <c r="G12" s="52">
        <f t="shared" si="0"/>
        <v>257826</v>
      </c>
      <c r="H12" s="52">
        <f t="shared" si="1"/>
        <v>315532</v>
      </c>
      <c r="I12" s="53">
        <f t="shared" si="2"/>
        <v>136113</v>
      </c>
      <c r="J12" s="33" t="s">
        <v>102</v>
      </c>
      <c r="K12" s="29"/>
      <c r="L12" s="49" t="s">
        <v>217</v>
      </c>
      <c r="M12" s="47" t="s">
        <v>88</v>
      </c>
      <c r="N12" s="33"/>
      <c r="O12" s="21"/>
      <c r="P12" s="12">
        <v>45266</v>
      </c>
      <c r="Q12" s="12">
        <v>5827</v>
      </c>
      <c r="R12" s="12">
        <v>6613</v>
      </c>
      <c r="S12" s="12">
        <v>257826</v>
      </c>
      <c r="T12" s="12"/>
      <c r="U12" s="12"/>
      <c r="V12" s="12"/>
      <c r="W12" s="12"/>
      <c r="X12" s="12"/>
      <c r="Y12" s="12"/>
      <c r="Z12" s="12"/>
      <c r="AA12" s="12"/>
    </row>
    <row r="13" spans="1:27" ht="82.5">
      <c r="A13" s="50">
        <v>9</v>
      </c>
      <c r="B13" s="49" t="s">
        <v>104</v>
      </c>
      <c r="C13" s="50" t="s">
        <v>105</v>
      </c>
      <c r="D13" s="3" t="s">
        <v>195</v>
      </c>
      <c r="E13" s="49" t="s">
        <v>196</v>
      </c>
      <c r="F13" s="52">
        <f>100939+227200</f>
        <v>328139</v>
      </c>
      <c r="G13" s="52">
        <f t="shared" si="0"/>
        <v>40541</v>
      </c>
      <c r="H13" s="52">
        <f t="shared" si="1"/>
        <v>66358</v>
      </c>
      <c r="I13" s="53">
        <f t="shared" si="2"/>
        <v>261781</v>
      </c>
      <c r="J13" s="33" t="s">
        <v>108</v>
      </c>
      <c r="K13" s="29"/>
      <c r="L13" s="49" t="s">
        <v>109</v>
      </c>
      <c r="M13" s="47" t="s">
        <v>81</v>
      </c>
      <c r="N13" s="33"/>
      <c r="O13" s="21"/>
      <c r="P13" s="12">
        <v>917</v>
      </c>
      <c r="Q13" s="12">
        <v>14490</v>
      </c>
      <c r="R13" s="12">
        <v>10410</v>
      </c>
      <c r="S13" s="12">
        <v>40541</v>
      </c>
      <c r="T13" s="12"/>
      <c r="U13" s="12"/>
      <c r="V13" s="12"/>
      <c r="W13" s="12"/>
      <c r="X13" s="12"/>
      <c r="Y13" s="12"/>
      <c r="Z13" s="12"/>
      <c r="AA13" s="12"/>
    </row>
    <row r="14" spans="1:27" ht="214.5">
      <c r="A14" s="50">
        <v>10</v>
      </c>
      <c r="B14" s="49" t="s">
        <v>111</v>
      </c>
      <c r="C14" s="50" t="s">
        <v>112</v>
      </c>
      <c r="D14" s="3" t="s">
        <v>113</v>
      </c>
      <c r="E14" s="49" t="s">
        <v>37</v>
      </c>
      <c r="F14" s="52">
        <v>2362156</v>
      </c>
      <c r="G14" s="52">
        <f t="shared" si="0"/>
        <v>0</v>
      </c>
      <c r="H14" s="52">
        <f t="shared" si="1"/>
        <v>2362156</v>
      </c>
      <c r="I14" s="53">
        <f t="shared" si="2"/>
        <v>0</v>
      </c>
      <c r="J14" s="33"/>
      <c r="K14" s="29">
        <v>43899</v>
      </c>
      <c r="L14" s="49" t="s">
        <v>114</v>
      </c>
      <c r="M14" s="47" t="s">
        <v>115</v>
      </c>
      <c r="N14" s="33"/>
      <c r="O14" s="21"/>
      <c r="P14" s="12"/>
      <c r="Q14" s="12">
        <v>2328078</v>
      </c>
      <c r="R14" s="12">
        <v>34078</v>
      </c>
      <c r="S14" s="12"/>
      <c r="T14" s="12"/>
      <c r="U14" s="12"/>
      <c r="V14" s="12"/>
      <c r="W14" s="12"/>
      <c r="X14" s="12"/>
      <c r="Y14" s="12"/>
      <c r="Z14" s="12"/>
      <c r="AA14" s="12"/>
    </row>
    <row r="15" spans="1:27" ht="82.5">
      <c r="A15" s="50">
        <v>11</v>
      </c>
      <c r="B15" s="49" t="s">
        <v>116</v>
      </c>
      <c r="C15" s="50" t="s">
        <v>117</v>
      </c>
      <c r="D15" s="3" t="s">
        <v>118</v>
      </c>
      <c r="E15" s="49" t="s">
        <v>119</v>
      </c>
      <c r="F15" s="52">
        <v>16560</v>
      </c>
      <c r="G15" s="52">
        <f t="shared" si="0"/>
        <v>0</v>
      </c>
      <c r="H15" s="52">
        <f t="shared" si="1"/>
        <v>7920</v>
      </c>
      <c r="I15" s="53">
        <f t="shared" si="2"/>
        <v>8640</v>
      </c>
      <c r="J15" s="33">
        <v>10901</v>
      </c>
      <c r="K15" s="29"/>
      <c r="L15" s="49" t="s">
        <v>120</v>
      </c>
      <c r="M15" s="47" t="s">
        <v>88</v>
      </c>
      <c r="N15" s="33"/>
      <c r="O15" s="21"/>
      <c r="P15" s="12">
        <v>7920</v>
      </c>
      <c r="Q15" s="12"/>
      <c r="R15" s="12"/>
      <c r="S15" s="12"/>
      <c r="T15" s="12"/>
      <c r="U15" s="12"/>
      <c r="V15" s="12"/>
      <c r="W15" s="12"/>
      <c r="X15" s="12"/>
      <c r="Y15" s="12"/>
      <c r="Z15" s="12"/>
      <c r="AA15" s="12"/>
    </row>
    <row r="16" spans="1:27" ht="82.5">
      <c r="A16" s="50">
        <v>12</v>
      </c>
      <c r="B16" s="49" t="s">
        <v>116</v>
      </c>
      <c r="C16" s="50" t="s">
        <v>30</v>
      </c>
      <c r="D16" s="3" t="s">
        <v>121</v>
      </c>
      <c r="E16" s="49" t="s">
        <v>119</v>
      </c>
      <c r="F16" s="52">
        <v>321</v>
      </c>
      <c r="G16" s="52">
        <f t="shared" si="0"/>
        <v>0</v>
      </c>
      <c r="H16" s="52">
        <f t="shared" si="1"/>
        <v>151</v>
      </c>
      <c r="I16" s="53">
        <f t="shared" si="2"/>
        <v>170</v>
      </c>
      <c r="J16" s="33">
        <v>10901</v>
      </c>
      <c r="K16" s="29"/>
      <c r="L16" s="49" t="s">
        <v>122</v>
      </c>
      <c r="M16" s="47" t="s">
        <v>88</v>
      </c>
      <c r="N16" s="33"/>
      <c r="O16" s="21"/>
      <c r="P16" s="12">
        <v>151</v>
      </c>
      <c r="Q16" s="12"/>
      <c r="R16" s="12"/>
      <c r="S16" s="12"/>
      <c r="T16" s="12"/>
      <c r="U16" s="12"/>
      <c r="V16" s="12"/>
      <c r="W16" s="12"/>
      <c r="X16" s="12"/>
      <c r="Y16" s="12"/>
      <c r="Z16" s="12"/>
      <c r="AA16" s="12"/>
    </row>
    <row r="17" spans="1:27" ht="99">
      <c r="A17" s="50">
        <v>13</v>
      </c>
      <c r="B17" s="49" t="s">
        <v>123</v>
      </c>
      <c r="C17" s="50" t="s">
        <v>124</v>
      </c>
      <c r="D17" s="3" t="s">
        <v>125</v>
      </c>
      <c r="E17" s="49" t="s">
        <v>126</v>
      </c>
      <c r="F17" s="52">
        <v>25749</v>
      </c>
      <c r="G17" s="52">
        <f t="shared" si="0"/>
        <v>0</v>
      </c>
      <c r="H17" s="52">
        <f t="shared" si="1"/>
        <v>7115</v>
      </c>
      <c r="I17" s="53">
        <f t="shared" si="2"/>
        <v>18634</v>
      </c>
      <c r="J17" s="33" t="s">
        <v>35</v>
      </c>
      <c r="K17" s="29"/>
      <c r="L17" s="49" t="s">
        <v>127</v>
      </c>
      <c r="M17" s="47" t="s">
        <v>128</v>
      </c>
      <c r="N17" s="33"/>
      <c r="O17" s="21"/>
      <c r="P17" s="12"/>
      <c r="Q17" s="12">
        <v>7115</v>
      </c>
      <c r="R17" s="12"/>
      <c r="S17" s="12"/>
      <c r="T17" s="12"/>
      <c r="U17" s="12"/>
      <c r="V17" s="12"/>
      <c r="W17" s="12"/>
      <c r="X17" s="12"/>
      <c r="Y17" s="12"/>
      <c r="Z17" s="12"/>
      <c r="AA17" s="12"/>
    </row>
    <row r="18" spans="1:27" ht="82.5">
      <c r="A18" s="50">
        <v>14</v>
      </c>
      <c r="B18" s="49" t="s">
        <v>129</v>
      </c>
      <c r="C18" s="50" t="s">
        <v>43</v>
      </c>
      <c r="D18" s="3" t="s">
        <v>130</v>
      </c>
      <c r="E18" s="49" t="s">
        <v>131</v>
      </c>
      <c r="F18" s="52">
        <v>30000</v>
      </c>
      <c r="G18" s="52">
        <f t="shared" si="0"/>
        <v>0</v>
      </c>
      <c r="H18" s="52">
        <f t="shared" si="1"/>
        <v>0</v>
      </c>
      <c r="I18" s="53">
        <f t="shared" si="2"/>
        <v>30000</v>
      </c>
      <c r="J18" s="33" t="s">
        <v>35</v>
      </c>
      <c r="K18" s="29"/>
      <c r="L18" s="49" t="s">
        <v>132</v>
      </c>
      <c r="M18" s="47" t="s">
        <v>128</v>
      </c>
      <c r="N18" s="33"/>
      <c r="O18" s="21"/>
      <c r="P18" s="12"/>
      <c r="Q18" s="12"/>
      <c r="R18" s="12"/>
      <c r="S18" s="12"/>
      <c r="T18" s="12"/>
      <c r="U18" s="12"/>
      <c r="V18" s="12"/>
      <c r="W18" s="12"/>
      <c r="X18" s="12"/>
      <c r="Y18" s="12"/>
      <c r="Z18" s="12"/>
      <c r="AA18" s="12"/>
    </row>
    <row r="19" spans="1:27" ht="115.5">
      <c r="A19" s="50">
        <v>15</v>
      </c>
      <c r="B19" s="49" t="s">
        <v>133</v>
      </c>
      <c r="C19" s="50" t="s">
        <v>43</v>
      </c>
      <c r="D19" s="3" t="s">
        <v>134</v>
      </c>
      <c r="E19" s="49" t="s">
        <v>44</v>
      </c>
      <c r="F19" s="52">
        <v>36828</v>
      </c>
      <c r="G19" s="52">
        <f t="shared" si="0"/>
        <v>8784</v>
      </c>
      <c r="H19" s="52">
        <f t="shared" si="1"/>
        <v>31771</v>
      </c>
      <c r="I19" s="53">
        <f t="shared" si="2"/>
        <v>5057</v>
      </c>
      <c r="J19" s="33" t="s">
        <v>45</v>
      </c>
      <c r="K19" s="29"/>
      <c r="L19" s="49" t="s">
        <v>135</v>
      </c>
      <c r="M19" s="10" t="s">
        <v>81</v>
      </c>
      <c r="N19" s="33"/>
      <c r="O19" s="21"/>
      <c r="P19" s="12">
        <v>5057</v>
      </c>
      <c r="Q19" s="12">
        <v>9815</v>
      </c>
      <c r="R19" s="12">
        <v>8115</v>
      </c>
      <c r="S19" s="12">
        <v>8784</v>
      </c>
      <c r="T19" s="12"/>
      <c r="U19" s="12"/>
      <c r="V19" s="12"/>
      <c r="W19" s="12"/>
      <c r="X19" s="12"/>
      <c r="Y19" s="12"/>
      <c r="Z19" s="12"/>
      <c r="AA19" s="12"/>
    </row>
    <row r="20" spans="1:27" ht="115.5">
      <c r="A20" s="50">
        <v>16</v>
      </c>
      <c r="B20" s="49" t="s">
        <v>133</v>
      </c>
      <c r="C20" s="50" t="s">
        <v>43</v>
      </c>
      <c r="D20" s="3" t="s">
        <v>136</v>
      </c>
      <c r="E20" s="49" t="s">
        <v>44</v>
      </c>
      <c r="F20" s="52">
        <v>200000</v>
      </c>
      <c r="G20" s="52">
        <f t="shared" si="0"/>
        <v>16509</v>
      </c>
      <c r="H20" s="52">
        <f t="shared" si="1"/>
        <v>22624</v>
      </c>
      <c r="I20" s="53">
        <f t="shared" si="2"/>
        <v>177376</v>
      </c>
      <c r="J20" s="33" t="s">
        <v>45</v>
      </c>
      <c r="K20" s="29"/>
      <c r="L20" s="49" t="s">
        <v>137</v>
      </c>
      <c r="M20" s="47" t="s">
        <v>88</v>
      </c>
      <c r="N20" s="33"/>
      <c r="O20" s="21"/>
      <c r="P20" s="12">
        <v>6115</v>
      </c>
      <c r="Q20" s="12"/>
      <c r="R20" s="12"/>
      <c r="S20" s="12">
        <v>16509</v>
      </c>
      <c r="T20" s="12"/>
      <c r="U20" s="12"/>
      <c r="V20" s="12"/>
      <c r="W20" s="12"/>
      <c r="X20" s="12"/>
      <c r="Y20" s="12"/>
      <c r="Z20" s="12"/>
      <c r="AA20" s="12"/>
    </row>
    <row r="21" spans="1:27" ht="181.5">
      <c r="A21" s="50">
        <v>17</v>
      </c>
      <c r="B21" s="49" t="s">
        <v>138</v>
      </c>
      <c r="C21" s="50" t="s">
        <v>139</v>
      </c>
      <c r="D21" s="3" t="s">
        <v>220</v>
      </c>
      <c r="E21" s="49" t="s">
        <v>221</v>
      </c>
      <c r="F21" s="52">
        <f>5361+180792</f>
        <v>186153</v>
      </c>
      <c r="G21" s="52">
        <f t="shared" si="0"/>
        <v>54857</v>
      </c>
      <c r="H21" s="52">
        <f t="shared" si="1"/>
        <v>56662</v>
      </c>
      <c r="I21" s="53">
        <f t="shared" si="2"/>
        <v>129491</v>
      </c>
      <c r="J21" s="33" t="s">
        <v>86</v>
      </c>
      <c r="K21" s="29"/>
      <c r="L21" s="49" t="s">
        <v>219</v>
      </c>
      <c r="M21" s="47" t="s">
        <v>88</v>
      </c>
      <c r="N21" s="33"/>
      <c r="O21" s="21"/>
      <c r="P21" s="12"/>
      <c r="Q21" s="12"/>
      <c r="R21" s="12">
        <v>1805</v>
      </c>
      <c r="S21" s="12">
        <v>54857</v>
      </c>
      <c r="T21" s="12"/>
      <c r="U21" s="12"/>
      <c r="V21" s="12"/>
      <c r="W21" s="12"/>
      <c r="X21" s="12"/>
      <c r="Y21" s="12"/>
      <c r="Z21" s="12"/>
      <c r="AA21" s="12"/>
    </row>
    <row r="22" spans="1:27" ht="115.5">
      <c r="A22" s="50">
        <v>18</v>
      </c>
      <c r="B22" s="49" t="s">
        <v>176</v>
      </c>
      <c r="C22" s="50" t="s">
        <v>169</v>
      </c>
      <c r="D22" s="3" t="s">
        <v>173</v>
      </c>
      <c r="E22" s="49" t="s">
        <v>170</v>
      </c>
      <c r="F22" s="52">
        <v>4000</v>
      </c>
      <c r="G22" s="52">
        <f t="shared" si="0"/>
        <v>0</v>
      </c>
      <c r="H22" s="52">
        <f t="shared" si="1"/>
        <v>0</v>
      </c>
      <c r="I22" s="53">
        <f t="shared" si="2"/>
        <v>4000</v>
      </c>
      <c r="J22" s="55" t="s">
        <v>172</v>
      </c>
      <c r="K22" s="29"/>
      <c r="L22" s="49"/>
      <c r="M22" s="47" t="s">
        <v>88</v>
      </c>
      <c r="N22" s="33"/>
      <c r="O22" s="21"/>
      <c r="P22" s="12"/>
      <c r="Q22" s="12"/>
      <c r="R22" s="12"/>
      <c r="S22" s="12"/>
      <c r="T22" s="12"/>
      <c r="U22" s="12"/>
      <c r="V22" s="12"/>
      <c r="W22" s="12"/>
      <c r="X22" s="12"/>
      <c r="Y22" s="12"/>
      <c r="Z22" s="12"/>
      <c r="AA22" s="12"/>
    </row>
    <row r="23" spans="1:27" ht="115.5">
      <c r="A23" s="50">
        <v>19</v>
      </c>
      <c r="B23" s="49" t="s">
        <v>227</v>
      </c>
      <c r="C23" s="50" t="s">
        <v>222</v>
      </c>
      <c r="D23" s="3" t="s">
        <v>223</v>
      </c>
      <c r="E23" s="49" t="s">
        <v>224</v>
      </c>
      <c r="F23" s="52">
        <v>21730</v>
      </c>
      <c r="G23" s="52">
        <f>S23</f>
        <v>0</v>
      </c>
      <c r="H23" s="52">
        <f>SUM(P23:S23)</f>
        <v>0</v>
      </c>
      <c r="I23" s="53">
        <f>F23-H23</f>
        <v>21730</v>
      </c>
      <c r="J23" s="55" t="s">
        <v>225</v>
      </c>
      <c r="K23" s="29"/>
      <c r="L23" s="49"/>
      <c r="M23" s="47" t="s">
        <v>226</v>
      </c>
      <c r="N23" s="33"/>
      <c r="O23" s="21"/>
      <c r="P23" s="12"/>
      <c r="Q23" s="12"/>
      <c r="R23" s="12"/>
      <c r="S23" s="12"/>
      <c r="T23" s="12"/>
      <c r="U23" s="12"/>
      <c r="V23" s="12"/>
      <c r="W23" s="12"/>
      <c r="X23" s="12"/>
      <c r="Y23" s="12"/>
      <c r="Z23" s="12"/>
      <c r="AA23" s="12"/>
    </row>
    <row r="24" spans="1:27" ht="99">
      <c r="A24" s="50">
        <v>20</v>
      </c>
      <c r="B24" s="49" t="s">
        <v>233</v>
      </c>
      <c r="C24" s="50" t="s">
        <v>228</v>
      </c>
      <c r="D24" s="3" t="s">
        <v>229</v>
      </c>
      <c r="E24" s="49" t="s">
        <v>231</v>
      </c>
      <c r="F24" s="52">
        <v>14000</v>
      </c>
      <c r="G24" s="52">
        <f>S24</f>
        <v>14000</v>
      </c>
      <c r="H24" s="52">
        <f>SUM(P24:S24)</f>
        <v>14000</v>
      </c>
      <c r="I24" s="53">
        <f>F24-H24</f>
        <v>0</v>
      </c>
      <c r="J24" s="55" t="s">
        <v>232</v>
      </c>
      <c r="K24" s="29"/>
      <c r="L24" s="49"/>
      <c r="M24" s="47" t="s">
        <v>230</v>
      </c>
      <c r="N24" s="33"/>
      <c r="O24" s="21"/>
      <c r="P24" s="12"/>
      <c r="Q24" s="12"/>
      <c r="R24" s="12"/>
      <c r="S24" s="12">
        <v>14000</v>
      </c>
      <c r="T24" s="12"/>
      <c r="U24" s="12"/>
      <c r="V24" s="12"/>
      <c r="W24" s="12"/>
      <c r="X24" s="12"/>
      <c r="Y24" s="12"/>
      <c r="Z24" s="12"/>
      <c r="AA24" s="12"/>
    </row>
    <row r="25" spans="1:27" ht="66">
      <c r="A25" s="50">
        <v>21</v>
      </c>
      <c r="B25" s="49" t="s">
        <v>175</v>
      </c>
      <c r="C25" s="50" t="s">
        <v>174</v>
      </c>
      <c r="D25" s="3" t="s">
        <v>177</v>
      </c>
      <c r="E25" s="49" t="s">
        <v>178</v>
      </c>
      <c r="F25" s="52">
        <v>4000</v>
      </c>
      <c r="G25" s="52">
        <f t="shared" si="0"/>
        <v>0</v>
      </c>
      <c r="H25" s="52">
        <f t="shared" si="1"/>
        <v>4000</v>
      </c>
      <c r="I25" s="53">
        <f t="shared" si="2"/>
        <v>0</v>
      </c>
      <c r="J25" s="55" t="s">
        <v>179</v>
      </c>
      <c r="K25" s="29">
        <v>43928</v>
      </c>
      <c r="L25" s="49"/>
      <c r="M25" s="47" t="s">
        <v>81</v>
      </c>
      <c r="N25" s="33"/>
      <c r="O25" s="21"/>
      <c r="P25" s="12"/>
      <c r="Q25" s="12"/>
      <c r="R25" s="12">
        <v>4000</v>
      </c>
      <c r="S25" s="12"/>
      <c r="T25" s="12"/>
      <c r="U25" s="12"/>
      <c r="V25" s="12"/>
      <c r="W25" s="12"/>
      <c r="X25" s="12"/>
      <c r="Y25" s="12"/>
      <c r="Z25" s="12"/>
      <c r="AA25" s="12"/>
    </row>
    <row r="26" spans="1:27" ht="101.25" customHeight="1">
      <c r="A26" s="50">
        <v>22</v>
      </c>
      <c r="B26" s="69" t="s">
        <v>275</v>
      </c>
      <c r="C26" s="50" t="s">
        <v>269</v>
      </c>
      <c r="D26" s="3" t="s">
        <v>271</v>
      </c>
      <c r="E26" s="49" t="s">
        <v>273</v>
      </c>
      <c r="F26" s="52">
        <v>93600</v>
      </c>
      <c r="G26" s="52">
        <f>S26</f>
        <v>0</v>
      </c>
      <c r="H26" s="52">
        <f>SUM(P26:S26)</f>
        <v>0</v>
      </c>
      <c r="I26" s="53">
        <f>F26-H26</f>
        <v>93600</v>
      </c>
      <c r="J26" s="55" t="s">
        <v>102</v>
      </c>
      <c r="K26" s="29"/>
      <c r="L26" s="49"/>
      <c r="M26" s="47" t="s">
        <v>274</v>
      </c>
      <c r="N26" s="33"/>
      <c r="O26" s="21"/>
      <c r="P26" s="12"/>
      <c r="Q26" s="12"/>
      <c r="R26" s="12"/>
      <c r="S26" s="12"/>
      <c r="T26" s="12"/>
      <c r="U26" s="12"/>
      <c r="V26" s="12"/>
      <c r="W26" s="12"/>
      <c r="X26" s="12"/>
      <c r="Y26" s="12"/>
      <c r="Z26" s="12"/>
      <c r="AA26" s="12"/>
    </row>
    <row r="27" spans="1:27" ht="101.25" customHeight="1">
      <c r="A27" s="50">
        <v>23</v>
      </c>
      <c r="B27" s="70"/>
      <c r="C27" s="50" t="s">
        <v>270</v>
      </c>
      <c r="D27" s="3" t="s">
        <v>272</v>
      </c>
      <c r="E27" s="49" t="s">
        <v>273</v>
      </c>
      <c r="F27" s="52">
        <v>1788</v>
      </c>
      <c r="G27" s="52">
        <f>S27</f>
        <v>0</v>
      </c>
      <c r="H27" s="52">
        <f>SUM(P27:S27)</f>
        <v>0</v>
      </c>
      <c r="I27" s="53">
        <f>F27-H27</f>
        <v>1788</v>
      </c>
      <c r="J27" s="55" t="s">
        <v>102</v>
      </c>
      <c r="K27" s="29"/>
      <c r="L27" s="49"/>
      <c r="M27" s="47" t="s">
        <v>274</v>
      </c>
      <c r="N27" s="33"/>
      <c r="O27" s="21"/>
      <c r="P27" s="12"/>
      <c r="Q27" s="12"/>
      <c r="R27" s="12"/>
      <c r="S27" s="12"/>
      <c r="T27" s="12"/>
      <c r="U27" s="12"/>
      <c r="V27" s="12"/>
      <c r="W27" s="12"/>
      <c r="X27" s="12"/>
      <c r="Y27" s="12"/>
      <c r="Z27" s="12"/>
      <c r="AA27" s="12"/>
    </row>
    <row r="28" spans="1:27" ht="99">
      <c r="A28" s="50">
        <v>24</v>
      </c>
      <c r="B28" s="49" t="s">
        <v>202</v>
      </c>
      <c r="C28" s="50" t="s">
        <v>198</v>
      </c>
      <c r="D28" s="3" t="s">
        <v>199</v>
      </c>
      <c r="E28" s="49" t="s">
        <v>200</v>
      </c>
      <c r="F28" s="52">
        <v>40000</v>
      </c>
      <c r="G28" s="52">
        <f t="shared" si="0"/>
        <v>0</v>
      </c>
      <c r="H28" s="52">
        <f t="shared" si="1"/>
        <v>0</v>
      </c>
      <c r="I28" s="53">
        <f t="shared" si="2"/>
        <v>40000</v>
      </c>
      <c r="J28" s="55" t="s">
        <v>45</v>
      </c>
      <c r="K28" s="29"/>
      <c r="L28" s="49"/>
      <c r="M28" s="47" t="s">
        <v>128</v>
      </c>
      <c r="N28" s="33"/>
      <c r="O28" s="21"/>
      <c r="P28" s="12"/>
      <c r="Q28" s="12"/>
      <c r="R28" s="12"/>
      <c r="S28" s="12"/>
      <c r="T28" s="12"/>
      <c r="U28" s="12"/>
      <c r="V28" s="12"/>
      <c r="W28" s="12"/>
      <c r="X28" s="12"/>
      <c r="Y28" s="12"/>
      <c r="Z28" s="12"/>
      <c r="AA28" s="12"/>
    </row>
    <row r="29" spans="1:27" ht="66">
      <c r="A29" s="50">
        <v>25</v>
      </c>
      <c r="B29" s="49" t="s">
        <v>238</v>
      </c>
      <c r="C29" s="50" t="s">
        <v>198</v>
      </c>
      <c r="D29" s="3" t="s">
        <v>234</v>
      </c>
      <c r="E29" s="49" t="s">
        <v>235</v>
      </c>
      <c r="F29" s="52">
        <v>5000</v>
      </c>
      <c r="G29" s="52">
        <f>S29</f>
        <v>0</v>
      </c>
      <c r="H29" s="52">
        <f>SUM(P29:S29)</f>
        <v>0</v>
      </c>
      <c r="I29" s="53">
        <f>F29-H29</f>
        <v>5000</v>
      </c>
      <c r="J29" s="55" t="s">
        <v>236</v>
      </c>
      <c r="K29" s="29"/>
      <c r="L29" s="49"/>
      <c r="M29" s="47" t="s">
        <v>237</v>
      </c>
      <c r="N29" s="33"/>
      <c r="O29" s="21"/>
      <c r="P29" s="12"/>
      <c r="Q29" s="12"/>
      <c r="R29" s="12"/>
      <c r="S29" s="12"/>
      <c r="T29" s="12"/>
      <c r="U29" s="12"/>
      <c r="V29" s="12"/>
      <c r="W29" s="12"/>
      <c r="X29" s="12"/>
      <c r="Y29" s="12"/>
      <c r="Z29" s="12"/>
      <c r="AA29" s="12"/>
    </row>
    <row r="30" spans="1:27" ht="82.5">
      <c r="A30" s="50">
        <v>26</v>
      </c>
      <c r="B30" s="49" t="s">
        <v>276</v>
      </c>
      <c r="C30" s="50" t="s">
        <v>211</v>
      </c>
      <c r="D30" s="3" t="s">
        <v>213</v>
      </c>
      <c r="E30" s="49" t="s">
        <v>212</v>
      </c>
      <c r="F30" s="52">
        <v>95000</v>
      </c>
      <c r="G30" s="52">
        <f t="shared" si="0"/>
        <v>95000</v>
      </c>
      <c r="H30" s="52">
        <f t="shared" si="1"/>
        <v>95000</v>
      </c>
      <c r="I30" s="53">
        <f t="shared" si="2"/>
        <v>0</v>
      </c>
      <c r="J30" s="55" t="s">
        <v>214</v>
      </c>
      <c r="K30" s="29">
        <v>43941</v>
      </c>
      <c r="L30" s="49"/>
      <c r="M30" s="47" t="s">
        <v>115</v>
      </c>
      <c r="N30" s="33"/>
      <c r="O30" s="21"/>
      <c r="P30" s="12"/>
      <c r="Q30" s="12"/>
      <c r="R30" s="12"/>
      <c r="S30" s="12">
        <v>95000</v>
      </c>
      <c r="T30" s="12"/>
      <c r="U30" s="12"/>
      <c r="V30" s="12"/>
      <c r="W30" s="12"/>
      <c r="X30" s="12"/>
      <c r="Y30" s="12"/>
      <c r="Z30" s="12"/>
      <c r="AA30" s="12"/>
    </row>
    <row r="31" spans="1:39" ht="49.5">
      <c r="A31" s="50">
        <v>27</v>
      </c>
      <c r="B31" s="49" t="s">
        <v>143</v>
      </c>
      <c r="C31" s="50" t="s">
        <v>144</v>
      </c>
      <c r="D31" s="3" t="s">
        <v>145</v>
      </c>
      <c r="E31" s="49" t="s">
        <v>268</v>
      </c>
      <c r="F31" s="52">
        <f>SUM(AB31:AG31)</f>
        <v>1566801</v>
      </c>
      <c r="G31" s="52">
        <f t="shared" si="0"/>
        <v>253106</v>
      </c>
      <c r="H31" s="52">
        <f t="shared" si="1"/>
        <v>1303809</v>
      </c>
      <c r="I31" s="53">
        <f t="shared" si="2"/>
        <v>262992</v>
      </c>
      <c r="J31" s="14">
        <v>10912</v>
      </c>
      <c r="K31" s="29"/>
      <c r="L31" s="49" t="s">
        <v>147</v>
      </c>
      <c r="M31" s="47" t="s">
        <v>148</v>
      </c>
      <c r="N31" s="10"/>
      <c r="O31" s="21"/>
      <c r="P31" s="12">
        <v>544491</v>
      </c>
      <c r="Q31" s="12">
        <v>253106</v>
      </c>
      <c r="R31" s="12">
        <v>253106</v>
      </c>
      <c r="S31" s="12">
        <v>253106</v>
      </c>
      <c r="T31" s="12"/>
      <c r="U31" s="12"/>
      <c r="V31" s="12"/>
      <c r="W31" s="12"/>
      <c r="X31" s="12"/>
      <c r="Y31" s="12"/>
      <c r="Z31" s="12"/>
      <c r="AA31" s="12"/>
      <c r="AB31" s="46">
        <v>296328</v>
      </c>
      <c r="AC31" s="46">
        <v>258049</v>
      </c>
      <c r="AD31" s="46">
        <v>253106</v>
      </c>
      <c r="AE31" s="46">
        <v>253106</v>
      </c>
      <c r="AF31" s="46">
        <v>253106</v>
      </c>
      <c r="AG31" s="46">
        <v>253106</v>
      </c>
      <c r="AH31" s="46"/>
      <c r="AI31" s="46"/>
      <c r="AJ31" s="46"/>
      <c r="AK31" s="46"/>
      <c r="AL31" s="46"/>
      <c r="AM31" s="46"/>
    </row>
    <row r="32" spans="1:39" ht="49.5">
      <c r="A32" s="50">
        <v>28</v>
      </c>
      <c r="B32" s="49" t="s">
        <v>149</v>
      </c>
      <c r="C32" s="50" t="s">
        <v>58</v>
      </c>
      <c r="D32" s="3" t="s">
        <v>59</v>
      </c>
      <c r="E32" s="49" t="s">
        <v>150</v>
      </c>
      <c r="F32" s="52">
        <f>SUM(AB32:AC32)</f>
        <v>139200</v>
      </c>
      <c r="G32" s="52">
        <f t="shared" si="0"/>
        <v>139200</v>
      </c>
      <c r="H32" s="52">
        <f t="shared" si="1"/>
        <v>139200</v>
      </c>
      <c r="I32" s="53">
        <f t="shared" si="2"/>
        <v>0</v>
      </c>
      <c r="J32" s="14"/>
      <c r="K32" s="29"/>
      <c r="L32" s="49" t="s">
        <v>239</v>
      </c>
      <c r="M32" s="47" t="s">
        <v>148</v>
      </c>
      <c r="N32" s="10"/>
      <c r="O32" s="21"/>
      <c r="P32" s="12"/>
      <c r="Q32" s="12"/>
      <c r="R32" s="12"/>
      <c r="S32" s="12">
        <v>139200</v>
      </c>
      <c r="T32" s="12"/>
      <c r="U32" s="12"/>
      <c r="V32" s="12"/>
      <c r="W32" s="12"/>
      <c r="X32" s="12"/>
      <c r="Y32" s="12"/>
      <c r="Z32" s="12"/>
      <c r="AA32" s="12"/>
      <c r="AB32" s="46"/>
      <c r="AC32" s="46">
        <v>139200</v>
      </c>
      <c r="AD32" s="46"/>
      <c r="AE32" s="46"/>
      <c r="AF32" s="46"/>
      <c r="AG32" s="46"/>
      <c r="AH32" s="46"/>
      <c r="AI32" s="46"/>
      <c r="AJ32" s="46"/>
      <c r="AK32" s="46"/>
      <c r="AL32" s="46"/>
      <c r="AM32" s="46"/>
    </row>
    <row r="33" spans="1:39" ht="99">
      <c r="A33" s="50">
        <v>29</v>
      </c>
      <c r="B33" s="49" t="s">
        <v>186</v>
      </c>
      <c r="C33" s="50" t="s">
        <v>182</v>
      </c>
      <c r="D33" s="3" t="s">
        <v>183</v>
      </c>
      <c r="E33" s="49" t="s">
        <v>184</v>
      </c>
      <c r="F33" s="52">
        <v>2560</v>
      </c>
      <c r="G33" s="52">
        <f t="shared" si="0"/>
        <v>0</v>
      </c>
      <c r="H33" s="52">
        <f t="shared" si="1"/>
        <v>2560</v>
      </c>
      <c r="I33" s="53">
        <f t="shared" si="2"/>
        <v>0</v>
      </c>
      <c r="J33" s="14">
        <v>10812</v>
      </c>
      <c r="K33" s="29"/>
      <c r="L33" s="49"/>
      <c r="M33" s="47" t="s">
        <v>185</v>
      </c>
      <c r="N33" s="10"/>
      <c r="O33" s="21"/>
      <c r="P33" s="12"/>
      <c r="Q33" s="12"/>
      <c r="R33" s="12">
        <v>2560</v>
      </c>
      <c r="S33" s="12"/>
      <c r="T33" s="12"/>
      <c r="U33" s="12"/>
      <c r="V33" s="12"/>
      <c r="W33" s="12"/>
      <c r="X33" s="12"/>
      <c r="Y33" s="12"/>
      <c r="Z33" s="12"/>
      <c r="AA33" s="12"/>
      <c r="AB33" s="46"/>
      <c r="AC33" s="46"/>
      <c r="AD33" s="46"/>
      <c r="AE33" s="46"/>
      <c r="AF33" s="46"/>
      <c r="AG33" s="46"/>
      <c r="AH33" s="46"/>
      <c r="AI33" s="46"/>
      <c r="AJ33" s="46"/>
      <c r="AK33" s="46"/>
      <c r="AL33" s="46"/>
      <c r="AM33" s="46"/>
    </row>
    <row r="34" spans="1:39" ht="99">
      <c r="A34" s="50">
        <v>30</v>
      </c>
      <c r="B34" s="49" t="s">
        <v>278</v>
      </c>
      <c r="C34" s="50" t="s">
        <v>240</v>
      </c>
      <c r="D34" s="3" t="s">
        <v>241</v>
      </c>
      <c r="E34" s="49" t="s">
        <v>243</v>
      </c>
      <c r="F34" s="52">
        <v>29526</v>
      </c>
      <c r="G34" s="52">
        <f>S34</f>
        <v>29526</v>
      </c>
      <c r="H34" s="52">
        <f>SUM(P34:S34)</f>
        <v>29526</v>
      </c>
      <c r="I34" s="53">
        <f>F34-H34</f>
        <v>0</v>
      </c>
      <c r="J34" s="14"/>
      <c r="K34" s="29"/>
      <c r="L34" s="49"/>
      <c r="M34" s="47" t="s">
        <v>242</v>
      </c>
      <c r="N34" s="10"/>
      <c r="O34" s="21"/>
      <c r="P34" s="12"/>
      <c r="Q34" s="12"/>
      <c r="R34" s="12"/>
      <c r="S34" s="12">
        <v>29526</v>
      </c>
      <c r="T34" s="12"/>
      <c r="U34" s="12"/>
      <c r="V34" s="12"/>
      <c r="W34" s="12"/>
      <c r="X34" s="12"/>
      <c r="Y34" s="12"/>
      <c r="Z34" s="12"/>
      <c r="AA34" s="12"/>
      <c r="AB34" s="46"/>
      <c r="AC34" s="46"/>
      <c r="AD34" s="46"/>
      <c r="AE34" s="46"/>
      <c r="AF34" s="46"/>
      <c r="AG34" s="46"/>
      <c r="AH34" s="46"/>
      <c r="AI34" s="46"/>
      <c r="AJ34" s="46"/>
      <c r="AK34" s="46"/>
      <c r="AL34" s="46"/>
      <c r="AM34" s="46"/>
    </row>
    <row r="35" spans="1:39" ht="82.5">
      <c r="A35" s="50">
        <v>31</v>
      </c>
      <c r="B35" s="49" t="s">
        <v>277</v>
      </c>
      <c r="C35" s="50" t="s">
        <v>240</v>
      </c>
      <c r="D35" s="3" t="s">
        <v>244</v>
      </c>
      <c r="E35" s="49" t="s">
        <v>246</v>
      </c>
      <c r="F35" s="52">
        <v>91444</v>
      </c>
      <c r="G35" s="52">
        <f>S35</f>
        <v>91444</v>
      </c>
      <c r="H35" s="52">
        <f>SUM(P35:S35)</f>
        <v>91444</v>
      </c>
      <c r="I35" s="53">
        <f>F35-H35</f>
        <v>0</v>
      </c>
      <c r="J35" s="14" t="s">
        <v>245</v>
      </c>
      <c r="K35" s="29"/>
      <c r="L35" s="49"/>
      <c r="M35" s="47" t="s">
        <v>242</v>
      </c>
      <c r="N35" s="10"/>
      <c r="O35" s="21"/>
      <c r="P35" s="12"/>
      <c r="Q35" s="12"/>
      <c r="R35" s="12"/>
      <c r="S35" s="12">
        <v>91444</v>
      </c>
      <c r="T35" s="12"/>
      <c r="U35" s="12"/>
      <c r="V35" s="12"/>
      <c r="W35" s="12"/>
      <c r="X35" s="12"/>
      <c r="Y35" s="12"/>
      <c r="Z35" s="12"/>
      <c r="AA35" s="12"/>
      <c r="AB35" s="46"/>
      <c r="AC35" s="46"/>
      <c r="AD35" s="46"/>
      <c r="AE35" s="46"/>
      <c r="AF35" s="46"/>
      <c r="AG35" s="46"/>
      <c r="AH35" s="46"/>
      <c r="AI35" s="46"/>
      <c r="AJ35" s="46"/>
      <c r="AK35" s="46"/>
      <c r="AL35" s="46"/>
      <c r="AM35" s="46"/>
    </row>
    <row r="36" spans="1:39" ht="82.5">
      <c r="A36" s="50">
        <v>32</v>
      </c>
      <c r="B36" s="49" t="s">
        <v>277</v>
      </c>
      <c r="C36" s="50" t="s">
        <v>247</v>
      </c>
      <c r="D36" s="3" t="s">
        <v>248</v>
      </c>
      <c r="E36" s="49" t="s">
        <v>246</v>
      </c>
      <c r="F36" s="52">
        <v>17318</v>
      </c>
      <c r="G36" s="52">
        <f>S36</f>
        <v>17318</v>
      </c>
      <c r="H36" s="52">
        <f>SUM(P36:S36)</f>
        <v>17318</v>
      </c>
      <c r="I36" s="53">
        <f>F36-H36</f>
        <v>0</v>
      </c>
      <c r="J36" s="55" t="s">
        <v>249</v>
      </c>
      <c r="K36" s="29"/>
      <c r="L36" s="49"/>
      <c r="M36" s="47" t="s">
        <v>242</v>
      </c>
      <c r="N36" s="10"/>
      <c r="O36" s="21"/>
      <c r="P36" s="12"/>
      <c r="Q36" s="12"/>
      <c r="R36" s="12"/>
      <c r="S36" s="12">
        <v>17318</v>
      </c>
      <c r="T36" s="12"/>
      <c r="U36" s="12"/>
      <c r="V36" s="12"/>
      <c r="W36" s="12"/>
      <c r="X36" s="12"/>
      <c r="Y36" s="12"/>
      <c r="Z36" s="12"/>
      <c r="AA36" s="12"/>
      <c r="AB36" s="46"/>
      <c r="AC36" s="46"/>
      <c r="AD36" s="46"/>
      <c r="AE36" s="46"/>
      <c r="AF36" s="46"/>
      <c r="AG36" s="46"/>
      <c r="AH36" s="46"/>
      <c r="AI36" s="46"/>
      <c r="AJ36" s="46"/>
      <c r="AK36" s="46"/>
      <c r="AL36" s="46"/>
      <c r="AM36" s="46"/>
    </row>
    <row r="37" spans="1:39" ht="132">
      <c r="A37" s="50">
        <v>33</v>
      </c>
      <c r="B37" s="49" t="s">
        <v>255</v>
      </c>
      <c r="C37" s="50" t="s">
        <v>250</v>
      </c>
      <c r="D37" s="3" t="s">
        <v>251</v>
      </c>
      <c r="E37" s="49" t="s">
        <v>252</v>
      </c>
      <c r="F37" s="52">
        <v>6000</v>
      </c>
      <c r="G37" s="52">
        <f>S37</f>
        <v>0</v>
      </c>
      <c r="H37" s="52">
        <f>SUM(P37:S37)</f>
        <v>0</v>
      </c>
      <c r="I37" s="53">
        <f>F37-H37</f>
        <v>6000</v>
      </c>
      <c r="J37" s="55" t="s">
        <v>254</v>
      </c>
      <c r="K37" s="29"/>
      <c r="L37" s="49"/>
      <c r="M37" s="47" t="s">
        <v>253</v>
      </c>
      <c r="N37" s="10"/>
      <c r="O37" s="21"/>
      <c r="P37" s="12"/>
      <c r="Q37" s="12"/>
      <c r="R37" s="12"/>
      <c r="S37" s="12"/>
      <c r="T37" s="12"/>
      <c r="U37" s="12"/>
      <c r="V37" s="12"/>
      <c r="W37" s="12"/>
      <c r="X37" s="12"/>
      <c r="Y37" s="12"/>
      <c r="Z37" s="12"/>
      <c r="AA37" s="12"/>
      <c r="AB37" s="46"/>
      <c r="AC37" s="46"/>
      <c r="AD37" s="46"/>
      <c r="AE37" s="46"/>
      <c r="AF37" s="46"/>
      <c r="AG37" s="46"/>
      <c r="AH37" s="46"/>
      <c r="AI37" s="46"/>
      <c r="AJ37" s="46"/>
      <c r="AK37" s="46"/>
      <c r="AL37" s="46"/>
      <c r="AM37" s="46"/>
    </row>
    <row r="38" spans="1:27" ht="115.5">
      <c r="A38" s="50">
        <v>34</v>
      </c>
      <c r="B38" s="1" t="s">
        <v>209</v>
      </c>
      <c r="C38" s="26" t="s">
        <v>152</v>
      </c>
      <c r="D38" s="1" t="s">
        <v>42</v>
      </c>
      <c r="E38" s="1" t="s">
        <v>41</v>
      </c>
      <c r="F38" s="52">
        <v>43387</v>
      </c>
      <c r="G38" s="52">
        <f t="shared" si="0"/>
        <v>11276</v>
      </c>
      <c r="H38" s="52">
        <f t="shared" si="1"/>
        <v>13722</v>
      </c>
      <c r="I38" s="53">
        <f t="shared" si="2"/>
        <v>29665</v>
      </c>
      <c r="J38" s="33" t="s">
        <v>153</v>
      </c>
      <c r="K38" s="29"/>
      <c r="L38" s="49" t="s">
        <v>154</v>
      </c>
      <c r="M38" s="47" t="s">
        <v>155</v>
      </c>
      <c r="N38" s="29"/>
      <c r="O38" s="21"/>
      <c r="P38" s="12">
        <v>2446</v>
      </c>
      <c r="Q38" s="12"/>
      <c r="R38" s="12"/>
      <c r="S38" s="12">
        <v>11276</v>
      </c>
      <c r="T38" s="12"/>
      <c r="U38" s="12"/>
      <c r="V38" s="12"/>
      <c r="W38" s="12"/>
      <c r="X38" s="12"/>
      <c r="Y38" s="12"/>
      <c r="Z38" s="12"/>
      <c r="AA38" s="12"/>
    </row>
    <row r="39" spans="1:27" s="41" customFormat="1" ht="49.5">
      <c r="A39" s="50">
        <v>35</v>
      </c>
      <c r="B39" s="51"/>
      <c r="C39" s="24" t="s">
        <v>156</v>
      </c>
      <c r="D39" s="25" t="s">
        <v>157</v>
      </c>
      <c r="E39" s="23" t="s">
        <v>158</v>
      </c>
      <c r="F39" s="54">
        <v>330386</v>
      </c>
      <c r="G39" s="52">
        <f t="shared" si="0"/>
        <v>42900</v>
      </c>
      <c r="H39" s="52">
        <f t="shared" si="1"/>
        <v>295923</v>
      </c>
      <c r="I39" s="53">
        <f t="shared" si="2"/>
        <v>34463</v>
      </c>
      <c r="J39" s="33"/>
      <c r="K39" s="30"/>
      <c r="L39" s="49" t="s">
        <v>159</v>
      </c>
      <c r="M39" s="40" t="s">
        <v>160</v>
      </c>
      <c r="N39" s="26"/>
      <c r="O39" s="27"/>
      <c r="P39" s="28">
        <v>128870</v>
      </c>
      <c r="Q39" s="28">
        <v>62059</v>
      </c>
      <c r="R39" s="28">
        <v>62094</v>
      </c>
      <c r="S39" s="28">
        <v>42900</v>
      </c>
      <c r="T39" s="28"/>
      <c r="U39" s="28"/>
      <c r="V39" s="28"/>
      <c r="W39" s="28"/>
      <c r="X39" s="28"/>
      <c r="Y39" s="28"/>
      <c r="Z39" s="28"/>
      <c r="AA39" s="28"/>
    </row>
    <row r="40" spans="1:27" s="41" customFormat="1" ht="66">
      <c r="A40" s="50">
        <v>36</v>
      </c>
      <c r="B40" s="51" t="s">
        <v>207</v>
      </c>
      <c r="C40" s="24" t="s">
        <v>204</v>
      </c>
      <c r="D40" s="25" t="s">
        <v>205</v>
      </c>
      <c r="E40" s="23" t="s">
        <v>206</v>
      </c>
      <c r="F40" s="54">
        <v>800000</v>
      </c>
      <c r="G40" s="52">
        <f t="shared" si="0"/>
        <v>800000</v>
      </c>
      <c r="H40" s="52">
        <f t="shared" si="1"/>
        <v>800000</v>
      </c>
      <c r="I40" s="53">
        <f t="shared" si="2"/>
        <v>0</v>
      </c>
      <c r="J40" s="33"/>
      <c r="K40" s="30">
        <v>43927</v>
      </c>
      <c r="L40" s="49"/>
      <c r="M40" s="40" t="s">
        <v>260</v>
      </c>
      <c r="N40" s="26"/>
      <c r="O40" s="27"/>
      <c r="P40" s="28"/>
      <c r="Q40" s="28"/>
      <c r="R40" s="28"/>
      <c r="S40" s="28">
        <v>800000</v>
      </c>
      <c r="T40" s="28"/>
      <c r="U40" s="28"/>
      <c r="V40" s="28"/>
      <c r="W40" s="28"/>
      <c r="X40" s="28"/>
      <c r="Y40" s="28"/>
      <c r="Z40" s="28"/>
      <c r="AA40" s="28"/>
    </row>
    <row r="41" spans="1:27" s="41" customFormat="1" ht="181.5">
      <c r="A41" s="50">
        <v>37</v>
      </c>
      <c r="B41" s="51" t="s">
        <v>267</v>
      </c>
      <c r="C41" s="24" t="s">
        <v>256</v>
      </c>
      <c r="D41" s="25" t="s">
        <v>257</v>
      </c>
      <c r="E41" s="23" t="s">
        <v>258</v>
      </c>
      <c r="F41" s="54">
        <v>945274</v>
      </c>
      <c r="G41" s="52">
        <f>S41</f>
        <v>645446</v>
      </c>
      <c r="H41" s="52">
        <f>SUM(P41:S41)</f>
        <v>645446</v>
      </c>
      <c r="I41" s="53">
        <f>F41-H41</f>
        <v>299828</v>
      </c>
      <c r="J41" s="33"/>
      <c r="K41" s="30"/>
      <c r="L41" s="49"/>
      <c r="M41" s="40" t="s">
        <v>259</v>
      </c>
      <c r="N41" s="26"/>
      <c r="O41" s="27"/>
      <c r="P41" s="28"/>
      <c r="Q41" s="28"/>
      <c r="R41" s="28"/>
      <c r="S41" s="28">
        <v>645446</v>
      </c>
      <c r="T41" s="28"/>
      <c r="U41" s="28"/>
      <c r="V41" s="28"/>
      <c r="W41" s="28"/>
      <c r="X41" s="28"/>
      <c r="Y41" s="28"/>
      <c r="Z41" s="28"/>
      <c r="AA41" s="28"/>
    </row>
    <row r="42" spans="1:27" s="41" customFormat="1" ht="66">
      <c r="A42" s="50">
        <v>38</v>
      </c>
      <c r="B42" s="51" t="s">
        <v>266</v>
      </c>
      <c r="C42" s="24" t="s">
        <v>261</v>
      </c>
      <c r="D42" s="25" t="s">
        <v>262</v>
      </c>
      <c r="E42" s="23" t="s">
        <v>263</v>
      </c>
      <c r="F42" s="54">
        <v>22828</v>
      </c>
      <c r="G42" s="52">
        <f>S42</f>
        <v>0</v>
      </c>
      <c r="H42" s="52">
        <f>SUM(P42:S42)</f>
        <v>0</v>
      </c>
      <c r="I42" s="53">
        <f>F42-H42</f>
        <v>22828</v>
      </c>
      <c r="J42" s="33" t="s">
        <v>265</v>
      </c>
      <c r="K42" s="30"/>
      <c r="L42" s="49"/>
      <c r="M42" s="40" t="s">
        <v>264</v>
      </c>
      <c r="N42" s="26"/>
      <c r="O42" s="27"/>
      <c r="P42" s="28"/>
      <c r="Q42" s="28"/>
      <c r="R42" s="28"/>
      <c r="S42" s="28"/>
      <c r="T42" s="28"/>
      <c r="U42" s="28"/>
      <c r="V42" s="28"/>
      <c r="W42" s="28"/>
      <c r="X42" s="28"/>
      <c r="Y42" s="28"/>
      <c r="Z42" s="28"/>
      <c r="AA42" s="28"/>
    </row>
    <row r="43" spans="1:27" s="41" customFormat="1" ht="66">
      <c r="A43" s="50">
        <v>39</v>
      </c>
      <c r="B43" s="51" t="s">
        <v>192</v>
      </c>
      <c r="C43" s="24" t="s">
        <v>187</v>
      </c>
      <c r="D43" s="25" t="s">
        <v>188</v>
      </c>
      <c r="E43" s="23" t="s">
        <v>189</v>
      </c>
      <c r="F43" s="54">
        <v>32720</v>
      </c>
      <c r="G43" s="52">
        <f t="shared" si="0"/>
        <v>0</v>
      </c>
      <c r="H43" s="52">
        <f t="shared" si="1"/>
        <v>5000</v>
      </c>
      <c r="I43" s="53">
        <f t="shared" si="2"/>
        <v>27720</v>
      </c>
      <c r="J43" s="33" t="s">
        <v>191</v>
      </c>
      <c r="K43" s="30"/>
      <c r="L43" s="49"/>
      <c r="M43" s="40" t="s">
        <v>190</v>
      </c>
      <c r="N43" s="26"/>
      <c r="O43" s="27"/>
      <c r="P43" s="28"/>
      <c r="Q43" s="28">
        <v>3500</v>
      </c>
      <c r="R43" s="28">
        <v>1500</v>
      </c>
      <c r="S43" s="28"/>
      <c r="T43" s="28"/>
      <c r="U43" s="28"/>
      <c r="V43" s="28"/>
      <c r="W43" s="28"/>
      <c r="X43" s="28"/>
      <c r="Y43" s="28"/>
      <c r="Z43" s="28"/>
      <c r="AA43" s="28"/>
    </row>
    <row r="44" spans="1:27" s="38" customFormat="1" ht="24.75" customHeight="1">
      <c r="A44" s="15"/>
      <c r="B44" s="16" t="s">
        <v>1</v>
      </c>
      <c r="C44" s="17"/>
      <c r="D44" s="18"/>
      <c r="E44" s="18"/>
      <c r="F44" s="19">
        <f>SUM(F5:F43)</f>
        <v>8360959</v>
      </c>
      <c r="G44" s="19">
        <f>SUM(G5:G43)</f>
        <v>2657961</v>
      </c>
      <c r="H44" s="19">
        <f>SUM(H5:H43)</f>
        <v>6659859</v>
      </c>
      <c r="I44" s="19">
        <f>SUM(I5:I43)</f>
        <v>1701100</v>
      </c>
      <c r="J44" s="20"/>
      <c r="K44" s="31"/>
      <c r="L44" s="42"/>
      <c r="M44" s="48"/>
      <c r="N44" s="34"/>
      <c r="O44" s="22"/>
      <c r="P44" s="13"/>
      <c r="Q44" s="13"/>
      <c r="R44" s="13"/>
      <c r="S44" s="13"/>
      <c r="T44" s="13"/>
      <c r="U44" s="13"/>
      <c r="V44" s="13"/>
      <c r="W44" s="13"/>
      <c r="X44" s="13"/>
      <c r="Y44" s="13"/>
      <c r="Z44" s="13"/>
      <c r="AA44" s="13"/>
    </row>
    <row r="45" spans="1:10" ht="6" customHeight="1">
      <c r="A45" s="4"/>
      <c r="B45" s="5"/>
      <c r="C45" s="6"/>
      <c r="D45" s="43"/>
      <c r="E45" s="5"/>
      <c r="F45" s="5"/>
      <c r="G45" s="5"/>
      <c r="H45" s="5"/>
      <c r="I45" s="5"/>
      <c r="J45" s="6"/>
    </row>
    <row r="46" spans="1:7" ht="16.5" hidden="1">
      <c r="A46" s="75" t="s">
        <v>161</v>
      </c>
      <c r="B46" s="75"/>
      <c r="C46" s="75"/>
      <c r="D46" s="75"/>
      <c r="E46" s="75"/>
      <c r="F46" s="75"/>
      <c r="G46" s="75"/>
    </row>
    <row r="47" spans="1:7" ht="16.5" hidden="1">
      <c r="A47" s="64" t="s">
        <v>162</v>
      </c>
      <c r="B47" s="64"/>
      <c r="C47" s="64"/>
      <c r="D47" s="64"/>
      <c r="E47" s="64"/>
      <c r="F47" s="64"/>
      <c r="G47" s="64"/>
    </row>
    <row r="48" spans="1:7" ht="16.5" hidden="1">
      <c r="A48" s="65" t="s">
        <v>163</v>
      </c>
      <c r="B48" s="65"/>
      <c r="C48" s="65"/>
      <c r="D48" s="65"/>
      <c r="E48" s="65"/>
      <c r="F48" s="65"/>
      <c r="G48" s="65"/>
    </row>
    <row r="49" spans="1:27" s="7" customFormat="1" ht="16.5" hidden="1">
      <c r="A49" s="65" t="s">
        <v>164</v>
      </c>
      <c r="B49" s="65"/>
      <c r="C49" s="65"/>
      <c r="D49" s="65"/>
      <c r="E49" s="65"/>
      <c r="F49" s="65"/>
      <c r="G49" s="65"/>
      <c r="J49" s="9"/>
      <c r="K49" s="32"/>
      <c r="L49" s="39"/>
      <c r="M49" s="44"/>
      <c r="N49" s="44"/>
      <c r="O49" s="45"/>
      <c r="P49" s="46"/>
      <c r="Q49" s="46"/>
      <c r="R49" s="46"/>
      <c r="S49" s="46"/>
      <c r="T49" s="46"/>
      <c r="U49" s="46"/>
      <c r="V49" s="46"/>
      <c r="W49" s="46"/>
      <c r="X49" s="46"/>
      <c r="Y49" s="46"/>
      <c r="Z49" s="46"/>
      <c r="AA49" s="46"/>
    </row>
    <row r="50" spans="1:27" s="7" customFormat="1" ht="19.5">
      <c r="A50" s="66" t="s">
        <v>165</v>
      </c>
      <c r="B50" s="66"/>
      <c r="C50" s="66"/>
      <c r="D50" s="8"/>
      <c r="E50" s="67" t="s">
        <v>166</v>
      </c>
      <c r="F50" s="67"/>
      <c r="G50" s="67"/>
      <c r="J50" s="9"/>
      <c r="K50" s="32"/>
      <c r="L50" s="39"/>
      <c r="M50" s="44"/>
      <c r="N50" s="44"/>
      <c r="O50" s="45"/>
      <c r="P50" s="46"/>
      <c r="Q50" s="46"/>
      <c r="R50" s="46"/>
      <c r="S50" s="46"/>
      <c r="T50" s="46"/>
      <c r="U50" s="46"/>
      <c r="V50" s="46"/>
      <c r="W50" s="46"/>
      <c r="X50" s="46"/>
      <c r="Y50" s="46"/>
      <c r="Z50" s="46"/>
      <c r="AA50" s="46"/>
    </row>
  </sheetData>
  <sheetProtection/>
  <autoFilter ref="A4:AA44"/>
  <mergeCells count="24">
    <mergeCell ref="A1:L1"/>
    <mergeCell ref="A2:L2"/>
    <mergeCell ref="A3:A4"/>
    <mergeCell ref="B3:B4"/>
    <mergeCell ref="C3:C4"/>
    <mergeCell ref="D3:D4"/>
    <mergeCell ref="E3:E4"/>
    <mergeCell ref="P3:AA3"/>
    <mergeCell ref="A46:G46"/>
    <mergeCell ref="A47:G47"/>
    <mergeCell ref="L3:L4"/>
    <mergeCell ref="M3:M4"/>
    <mergeCell ref="N3:N4"/>
    <mergeCell ref="O3:O4"/>
    <mergeCell ref="B26:B27"/>
    <mergeCell ref="A48:G48"/>
    <mergeCell ref="A49:G49"/>
    <mergeCell ref="A50:C50"/>
    <mergeCell ref="E50:G50"/>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M38"/>
  <sheetViews>
    <sheetView zoomScalePageLayoutView="0" workbookViewId="0" topLeftCell="A1">
      <pane xSplit="3" ySplit="4" topLeftCell="D30" activePane="bottomRight" state="frozen"/>
      <selection pane="topLeft" activeCell="A1" sqref="A1"/>
      <selection pane="topRight" activeCell="D1" sqref="D1"/>
      <selection pane="bottomLeft" activeCell="A5" sqref="A5"/>
      <selection pane="bottomRight" activeCell="K30" sqref="K30"/>
    </sheetView>
  </sheetViews>
  <sheetFormatPr defaultColWidth="9.00390625" defaultRowHeight="16.5"/>
  <cols>
    <col min="1" max="1" width="5.50390625" style="44" bestFit="1" customWidth="1"/>
    <col min="2" max="2" width="36.00390625" style="7" customWidth="1"/>
    <col min="3" max="3" width="11.625" style="9" bestFit="1" customWidth="1"/>
    <col min="4" max="4" width="27.75390625" style="7" customWidth="1"/>
    <col min="5" max="5" width="19.75390625" style="7" customWidth="1"/>
    <col min="6" max="6" width="12.875" style="7" bestFit="1" customWidth="1"/>
    <col min="7" max="7" width="11.75390625" style="7" bestFit="1" customWidth="1"/>
    <col min="8" max="8" width="12.875" style="7" bestFit="1" customWidth="1"/>
    <col min="9" max="9" width="10.625" style="7" customWidth="1"/>
    <col min="10" max="10" width="8.875" style="9" customWidth="1"/>
    <col min="11" max="11" width="11.75390625" style="32" bestFit="1" customWidth="1"/>
    <col min="12" max="12" width="16.625" style="39" customWidth="1"/>
    <col min="13" max="13" width="9.00390625" style="44" customWidth="1"/>
    <col min="14" max="14" width="12.625" style="44" hidden="1" customWidth="1"/>
    <col min="15" max="15" width="9.00390625" style="45" customWidth="1"/>
    <col min="16" max="16" width="12.25390625" style="46" hidden="1" customWidth="1"/>
    <col min="17" max="17" width="10.50390625" style="46" hidden="1" customWidth="1"/>
    <col min="18" max="19" width="9.00390625" style="46" customWidth="1"/>
    <col min="20" max="21" width="10.50390625" style="46" customWidth="1"/>
    <col min="22" max="24" width="9.00390625" style="46" customWidth="1"/>
    <col min="25" max="25" width="10.50390625" style="46" customWidth="1"/>
    <col min="26" max="27" width="9.00390625" style="46" customWidth="1"/>
    <col min="28" max="16384" width="9.00390625" style="39" customWidth="1"/>
  </cols>
  <sheetData>
    <row r="1" spans="1:27" s="38" customFormat="1" ht="21">
      <c r="A1" s="79" t="s">
        <v>2</v>
      </c>
      <c r="B1" s="79"/>
      <c r="C1" s="79"/>
      <c r="D1" s="79"/>
      <c r="E1" s="79"/>
      <c r="F1" s="79"/>
      <c r="G1" s="79"/>
      <c r="H1" s="79"/>
      <c r="I1" s="79"/>
      <c r="J1" s="79"/>
      <c r="K1" s="79"/>
      <c r="L1" s="79"/>
      <c r="M1" s="35"/>
      <c r="N1" s="35"/>
      <c r="O1" s="36"/>
      <c r="P1" s="37"/>
      <c r="Q1" s="37"/>
      <c r="R1" s="37"/>
      <c r="S1" s="37"/>
      <c r="T1" s="37"/>
      <c r="U1" s="37"/>
      <c r="V1" s="37"/>
      <c r="W1" s="37"/>
      <c r="X1" s="37"/>
      <c r="Y1" s="37"/>
      <c r="Z1" s="37"/>
      <c r="AA1" s="37"/>
    </row>
    <row r="2" spans="1:27" s="38" customFormat="1" ht="19.5">
      <c r="A2" s="80" t="s">
        <v>193</v>
      </c>
      <c r="B2" s="80"/>
      <c r="C2" s="80"/>
      <c r="D2" s="80"/>
      <c r="E2" s="80"/>
      <c r="F2" s="80"/>
      <c r="G2" s="80"/>
      <c r="H2" s="80"/>
      <c r="I2" s="80"/>
      <c r="J2" s="80"/>
      <c r="K2" s="80"/>
      <c r="L2" s="80"/>
      <c r="M2" s="35"/>
      <c r="N2" s="35"/>
      <c r="O2" s="36"/>
      <c r="P2" s="37"/>
      <c r="Q2" s="37"/>
      <c r="R2" s="37"/>
      <c r="S2" s="37"/>
      <c r="T2" s="37"/>
      <c r="U2" s="37"/>
      <c r="V2" s="37"/>
      <c r="W2" s="37"/>
      <c r="X2" s="37"/>
      <c r="Y2" s="37"/>
      <c r="Z2" s="37"/>
      <c r="AA2" s="37"/>
    </row>
    <row r="3" spans="1:27" s="38" customFormat="1" ht="16.5">
      <c r="A3" s="81" t="s">
        <v>29</v>
      </c>
      <c r="B3" s="68" t="s">
        <v>3</v>
      </c>
      <c r="C3" s="68" t="s">
        <v>31</v>
      </c>
      <c r="D3" s="68" t="s">
        <v>4</v>
      </c>
      <c r="E3" s="68" t="s">
        <v>5</v>
      </c>
      <c r="F3" s="68" t="s">
        <v>6</v>
      </c>
      <c r="G3" s="68" t="s">
        <v>0</v>
      </c>
      <c r="H3" s="68"/>
      <c r="I3" s="68" t="s">
        <v>7</v>
      </c>
      <c r="J3" s="68" t="s">
        <v>11</v>
      </c>
      <c r="K3" s="76" t="s">
        <v>12</v>
      </c>
      <c r="L3" s="68" t="s">
        <v>8</v>
      </c>
      <c r="M3" s="77" t="s">
        <v>13</v>
      </c>
      <c r="N3" s="68" t="s">
        <v>28</v>
      </c>
      <c r="O3" s="68" t="s">
        <v>25</v>
      </c>
      <c r="P3" s="68" t="s">
        <v>26</v>
      </c>
      <c r="Q3" s="68"/>
      <c r="R3" s="68"/>
      <c r="S3" s="68"/>
      <c r="T3" s="68"/>
      <c r="U3" s="68"/>
      <c r="V3" s="68"/>
      <c r="W3" s="68"/>
      <c r="X3" s="68"/>
      <c r="Y3" s="68"/>
      <c r="Z3" s="68"/>
      <c r="AA3" s="68"/>
    </row>
    <row r="4" spans="1:39" s="38" customFormat="1" ht="33">
      <c r="A4" s="82"/>
      <c r="B4" s="68"/>
      <c r="C4" s="68"/>
      <c r="D4" s="68"/>
      <c r="E4" s="68"/>
      <c r="F4" s="68"/>
      <c r="G4" s="2" t="s">
        <v>9</v>
      </c>
      <c r="H4" s="2" t="s">
        <v>10</v>
      </c>
      <c r="I4" s="68"/>
      <c r="J4" s="68"/>
      <c r="K4" s="76"/>
      <c r="L4" s="68"/>
      <c r="M4" s="77"/>
      <c r="N4" s="68"/>
      <c r="O4" s="68"/>
      <c r="P4" s="11" t="s">
        <v>27</v>
      </c>
      <c r="Q4" s="11" t="s">
        <v>14</v>
      </c>
      <c r="R4" s="11" t="s">
        <v>15</v>
      </c>
      <c r="S4" s="11" t="s">
        <v>16</v>
      </c>
      <c r="T4" s="11" t="s">
        <v>17</v>
      </c>
      <c r="U4" s="11" t="s">
        <v>18</v>
      </c>
      <c r="V4" s="11" t="s">
        <v>19</v>
      </c>
      <c r="W4" s="11" t="s">
        <v>20</v>
      </c>
      <c r="X4" s="11" t="s">
        <v>21</v>
      </c>
      <c r="Y4" s="11" t="s">
        <v>22</v>
      </c>
      <c r="Z4" s="11" t="s">
        <v>23</v>
      </c>
      <c r="AA4" s="11" t="s">
        <v>24</v>
      </c>
      <c r="AB4" s="35" t="s">
        <v>60</v>
      </c>
      <c r="AC4" s="35" t="s">
        <v>47</v>
      </c>
      <c r="AD4" s="35" t="s">
        <v>48</v>
      </c>
      <c r="AE4" s="35" t="s">
        <v>49</v>
      </c>
      <c r="AF4" s="35" t="s">
        <v>50</v>
      </c>
      <c r="AG4" s="35" t="s">
        <v>51</v>
      </c>
      <c r="AH4" s="35" t="s">
        <v>52</v>
      </c>
      <c r="AI4" s="35" t="s">
        <v>53</v>
      </c>
      <c r="AJ4" s="35" t="s">
        <v>54</v>
      </c>
      <c r="AK4" s="35" t="s">
        <v>55</v>
      </c>
      <c r="AL4" s="35" t="s">
        <v>56</v>
      </c>
      <c r="AM4" s="35" t="s">
        <v>57</v>
      </c>
    </row>
    <row r="5" spans="1:27" ht="82.5">
      <c r="A5" s="50">
        <v>1</v>
      </c>
      <c r="B5" s="49" t="s">
        <v>61</v>
      </c>
      <c r="C5" s="50" t="s">
        <v>33</v>
      </c>
      <c r="D5" s="3" t="s">
        <v>62</v>
      </c>
      <c r="E5" s="49" t="s">
        <v>63</v>
      </c>
      <c r="F5" s="52">
        <v>20520</v>
      </c>
      <c r="G5" s="52">
        <f>R5</f>
        <v>0</v>
      </c>
      <c r="H5" s="52">
        <f>SUM(P5:R5)</f>
        <v>720</v>
      </c>
      <c r="I5" s="53">
        <f>F5-H5</f>
        <v>19800</v>
      </c>
      <c r="J5" s="14" t="s">
        <v>34</v>
      </c>
      <c r="K5" s="29"/>
      <c r="L5" s="49" t="s">
        <v>64</v>
      </c>
      <c r="M5" s="47" t="s">
        <v>65</v>
      </c>
      <c r="N5" s="33"/>
      <c r="O5" s="21"/>
      <c r="P5" s="12"/>
      <c r="Q5" s="12">
        <v>720</v>
      </c>
      <c r="R5" s="12"/>
      <c r="S5" s="12"/>
      <c r="T5" s="12"/>
      <c r="U5" s="12"/>
      <c r="V5" s="12"/>
      <c r="W5" s="12"/>
      <c r="X5" s="12"/>
      <c r="Y5" s="12"/>
      <c r="Z5" s="12"/>
      <c r="AA5" s="12"/>
    </row>
    <row r="6" spans="1:27" ht="99">
      <c r="A6" s="50">
        <v>2</v>
      </c>
      <c r="B6" s="49" t="s">
        <v>66</v>
      </c>
      <c r="C6" s="50" t="s">
        <v>38</v>
      </c>
      <c r="D6" s="3" t="s">
        <v>67</v>
      </c>
      <c r="E6" s="49" t="s">
        <v>39</v>
      </c>
      <c r="F6" s="52">
        <v>50000</v>
      </c>
      <c r="G6" s="52">
        <f aca="true" t="shared" si="0" ref="G6:G31">R6</f>
        <v>50000</v>
      </c>
      <c r="H6" s="52">
        <f aca="true" t="shared" si="1" ref="H6:H31">SUM(P6:R6)</f>
        <v>50000</v>
      </c>
      <c r="I6" s="53">
        <f aca="true" t="shared" si="2" ref="I6:I31">F6-H6</f>
        <v>0</v>
      </c>
      <c r="J6" s="33" t="s">
        <v>40</v>
      </c>
      <c r="K6" s="29"/>
      <c r="L6" s="49" t="s">
        <v>68</v>
      </c>
      <c r="M6" s="47" t="s">
        <v>69</v>
      </c>
      <c r="N6" s="33"/>
      <c r="O6" s="21"/>
      <c r="P6" s="12"/>
      <c r="Q6" s="12"/>
      <c r="R6" s="12">
        <v>50000</v>
      </c>
      <c r="S6" s="12"/>
      <c r="T6" s="12"/>
      <c r="U6" s="12"/>
      <c r="V6" s="12"/>
      <c r="W6" s="12"/>
      <c r="X6" s="12"/>
      <c r="Y6" s="12"/>
      <c r="Z6" s="12"/>
      <c r="AA6" s="12"/>
    </row>
    <row r="7" spans="1:27" ht="66">
      <c r="A7" s="50">
        <v>3</v>
      </c>
      <c r="B7" s="49" t="s">
        <v>70</v>
      </c>
      <c r="C7" s="50" t="s">
        <v>71</v>
      </c>
      <c r="D7" s="3" t="s">
        <v>72</v>
      </c>
      <c r="E7" s="49" t="s">
        <v>73</v>
      </c>
      <c r="F7" s="52">
        <v>12299</v>
      </c>
      <c r="G7" s="52">
        <f t="shared" si="0"/>
        <v>0</v>
      </c>
      <c r="H7" s="52">
        <f t="shared" si="1"/>
        <v>6920</v>
      </c>
      <c r="I7" s="53">
        <f t="shared" si="2"/>
        <v>5379</v>
      </c>
      <c r="J7" s="33" t="s">
        <v>74</v>
      </c>
      <c r="K7" s="29"/>
      <c r="L7" s="49" t="s">
        <v>75</v>
      </c>
      <c r="M7" s="47" t="s">
        <v>69</v>
      </c>
      <c r="N7" s="33"/>
      <c r="O7" s="21"/>
      <c r="P7" s="12">
        <v>5600</v>
      </c>
      <c r="Q7" s="12">
        <v>1320</v>
      </c>
      <c r="R7" s="12"/>
      <c r="S7" s="12"/>
      <c r="T7" s="12"/>
      <c r="U7" s="12"/>
      <c r="V7" s="12"/>
      <c r="W7" s="12"/>
      <c r="X7" s="12"/>
      <c r="Y7" s="12"/>
      <c r="Z7" s="12"/>
      <c r="AA7" s="12"/>
    </row>
    <row r="8" spans="1:27" ht="99">
      <c r="A8" s="50">
        <v>4</v>
      </c>
      <c r="B8" s="49" t="s">
        <v>76</v>
      </c>
      <c r="C8" s="50" t="s">
        <v>77</v>
      </c>
      <c r="D8" s="3" t="s">
        <v>78</v>
      </c>
      <c r="E8" s="49" t="s">
        <v>79</v>
      </c>
      <c r="F8" s="52">
        <v>2800</v>
      </c>
      <c r="G8" s="52">
        <f t="shared" si="0"/>
        <v>0</v>
      </c>
      <c r="H8" s="52">
        <f t="shared" si="1"/>
        <v>2800</v>
      </c>
      <c r="I8" s="53">
        <f t="shared" si="2"/>
        <v>0</v>
      </c>
      <c r="J8" s="33">
        <v>10812</v>
      </c>
      <c r="K8" s="29"/>
      <c r="L8" s="49" t="s">
        <v>80</v>
      </c>
      <c r="M8" s="47" t="s">
        <v>81</v>
      </c>
      <c r="N8" s="33"/>
      <c r="O8" s="21"/>
      <c r="P8" s="12">
        <v>2800</v>
      </c>
      <c r="Q8" s="12"/>
      <c r="R8" s="12"/>
      <c r="S8" s="12"/>
      <c r="T8" s="12"/>
      <c r="U8" s="12"/>
      <c r="V8" s="12"/>
      <c r="W8" s="12"/>
      <c r="X8" s="12"/>
      <c r="Y8" s="12"/>
      <c r="Z8" s="12"/>
      <c r="AA8" s="12"/>
    </row>
    <row r="9" spans="1:27" ht="49.5">
      <c r="A9" s="50">
        <v>5</v>
      </c>
      <c r="B9" s="49" t="s">
        <v>82</v>
      </c>
      <c r="C9" s="50" t="s">
        <v>83</v>
      </c>
      <c r="D9" s="3" t="s">
        <v>84</v>
      </c>
      <c r="E9" s="49" t="s">
        <v>85</v>
      </c>
      <c r="F9" s="52">
        <v>40000</v>
      </c>
      <c r="G9" s="52">
        <f t="shared" si="0"/>
        <v>0</v>
      </c>
      <c r="H9" s="52">
        <f t="shared" si="1"/>
        <v>0</v>
      </c>
      <c r="I9" s="53">
        <f t="shared" si="2"/>
        <v>40000</v>
      </c>
      <c r="J9" s="33" t="s">
        <v>86</v>
      </c>
      <c r="K9" s="29"/>
      <c r="L9" s="49" t="s">
        <v>87</v>
      </c>
      <c r="M9" s="47" t="s">
        <v>88</v>
      </c>
      <c r="N9" s="33"/>
      <c r="O9" s="21"/>
      <c r="P9" s="12"/>
      <c r="Q9" s="12"/>
      <c r="R9" s="12"/>
      <c r="S9" s="12"/>
      <c r="T9" s="12"/>
      <c r="U9" s="12"/>
      <c r="V9" s="12"/>
      <c r="W9" s="12"/>
      <c r="X9" s="12"/>
      <c r="Y9" s="12"/>
      <c r="Z9" s="12"/>
      <c r="AA9" s="12"/>
    </row>
    <row r="10" spans="1:27" ht="132">
      <c r="A10" s="50">
        <v>6</v>
      </c>
      <c r="B10" s="49" t="s">
        <v>89</v>
      </c>
      <c r="C10" s="50" t="s">
        <v>36</v>
      </c>
      <c r="D10" s="3" t="s">
        <v>90</v>
      </c>
      <c r="E10" s="49" t="s">
        <v>91</v>
      </c>
      <c r="F10" s="52">
        <v>10000</v>
      </c>
      <c r="G10" s="52">
        <f t="shared" si="0"/>
        <v>0</v>
      </c>
      <c r="H10" s="52">
        <f t="shared" si="1"/>
        <v>0</v>
      </c>
      <c r="I10" s="53">
        <f t="shared" si="2"/>
        <v>10000</v>
      </c>
      <c r="J10" s="33" t="s">
        <v>86</v>
      </c>
      <c r="K10" s="29"/>
      <c r="L10" s="49" t="s">
        <v>93</v>
      </c>
      <c r="M10" s="47" t="s">
        <v>88</v>
      </c>
      <c r="N10" s="33"/>
      <c r="O10" s="21"/>
      <c r="P10" s="12"/>
      <c r="Q10" s="12"/>
      <c r="R10" s="12"/>
      <c r="S10" s="12"/>
      <c r="T10" s="12"/>
      <c r="U10" s="12"/>
      <c r="V10" s="12"/>
      <c r="W10" s="12"/>
      <c r="X10" s="12"/>
      <c r="Y10" s="12"/>
      <c r="Z10" s="12"/>
      <c r="AA10" s="12"/>
    </row>
    <row r="11" spans="1:27" ht="99">
      <c r="A11" s="50">
        <v>7</v>
      </c>
      <c r="B11" s="49" t="s">
        <v>94</v>
      </c>
      <c r="C11" s="50" t="s">
        <v>32</v>
      </c>
      <c r="D11" s="3" t="s">
        <v>95</v>
      </c>
      <c r="E11" s="49" t="s">
        <v>208</v>
      </c>
      <c r="F11" s="52">
        <v>281227</v>
      </c>
      <c r="G11" s="52">
        <f t="shared" si="0"/>
        <v>17325</v>
      </c>
      <c r="H11" s="52">
        <f t="shared" si="1"/>
        <v>131954</v>
      </c>
      <c r="I11" s="53">
        <f t="shared" si="2"/>
        <v>149273</v>
      </c>
      <c r="J11" s="33" t="s">
        <v>86</v>
      </c>
      <c r="K11" s="29"/>
      <c r="L11" s="49" t="s">
        <v>97</v>
      </c>
      <c r="M11" s="47" t="s">
        <v>88</v>
      </c>
      <c r="N11" s="33"/>
      <c r="O11" s="21"/>
      <c r="P11" s="12">
        <v>17325</v>
      </c>
      <c r="Q11" s="12">
        <v>97304</v>
      </c>
      <c r="R11" s="12">
        <v>17325</v>
      </c>
      <c r="S11" s="12"/>
      <c r="T11" s="12"/>
      <c r="U11" s="12"/>
      <c r="V11" s="12"/>
      <c r="W11" s="12"/>
      <c r="X11" s="12"/>
      <c r="Y11" s="12"/>
      <c r="Z11" s="12"/>
      <c r="AA11" s="12"/>
    </row>
    <row r="12" spans="1:27" ht="82.5">
      <c r="A12" s="50">
        <v>8</v>
      </c>
      <c r="B12" s="49" t="s">
        <v>98</v>
      </c>
      <c r="C12" s="50" t="s">
        <v>99</v>
      </c>
      <c r="D12" s="3" t="s">
        <v>100</v>
      </c>
      <c r="E12" s="49" t="s">
        <v>101</v>
      </c>
      <c r="F12" s="52">
        <v>86645</v>
      </c>
      <c r="G12" s="52">
        <f t="shared" si="0"/>
        <v>6613</v>
      </c>
      <c r="H12" s="52">
        <f t="shared" si="1"/>
        <v>57706</v>
      </c>
      <c r="I12" s="53">
        <f t="shared" si="2"/>
        <v>28939</v>
      </c>
      <c r="J12" s="33" t="s">
        <v>102</v>
      </c>
      <c r="K12" s="29"/>
      <c r="L12" s="49" t="s">
        <v>194</v>
      </c>
      <c r="M12" s="47" t="s">
        <v>88</v>
      </c>
      <c r="N12" s="33"/>
      <c r="O12" s="21"/>
      <c r="P12" s="12">
        <v>45266</v>
      </c>
      <c r="Q12" s="12">
        <v>5827</v>
      </c>
      <c r="R12" s="12">
        <v>6613</v>
      </c>
      <c r="S12" s="12"/>
      <c r="T12" s="12"/>
      <c r="U12" s="12"/>
      <c r="V12" s="12"/>
      <c r="W12" s="12"/>
      <c r="X12" s="12"/>
      <c r="Y12" s="12"/>
      <c r="Z12" s="12"/>
      <c r="AA12" s="12"/>
    </row>
    <row r="13" spans="1:27" ht="82.5">
      <c r="A13" s="50">
        <v>9</v>
      </c>
      <c r="B13" s="49" t="s">
        <v>104</v>
      </c>
      <c r="C13" s="50" t="s">
        <v>105</v>
      </c>
      <c r="D13" s="3" t="s">
        <v>195</v>
      </c>
      <c r="E13" s="49" t="s">
        <v>196</v>
      </c>
      <c r="F13" s="52">
        <f>100939+227200</f>
        <v>328139</v>
      </c>
      <c r="G13" s="52">
        <f t="shared" si="0"/>
        <v>10410</v>
      </c>
      <c r="H13" s="52">
        <f t="shared" si="1"/>
        <v>25817</v>
      </c>
      <c r="I13" s="53">
        <f t="shared" si="2"/>
        <v>302322</v>
      </c>
      <c r="J13" s="33" t="s">
        <v>108</v>
      </c>
      <c r="K13" s="29"/>
      <c r="L13" s="49" t="s">
        <v>109</v>
      </c>
      <c r="M13" s="47" t="s">
        <v>81</v>
      </c>
      <c r="N13" s="33"/>
      <c r="O13" s="21"/>
      <c r="P13" s="12">
        <v>917</v>
      </c>
      <c r="Q13" s="12">
        <v>14490</v>
      </c>
      <c r="R13" s="12">
        <v>10410</v>
      </c>
      <c r="S13" s="12"/>
      <c r="T13" s="12"/>
      <c r="U13" s="12"/>
      <c r="V13" s="12"/>
      <c r="W13" s="12"/>
      <c r="X13" s="12"/>
      <c r="Y13" s="12"/>
      <c r="Z13" s="12"/>
      <c r="AA13" s="12"/>
    </row>
    <row r="14" spans="1:27" ht="214.5">
      <c r="A14" s="50">
        <v>10</v>
      </c>
      <c r="B14" s="49" t="s">
        <v>111</v>
      </c>
      <c r="C14" s="50" t="s">
        <v>112</v>
      </c>
      <c r="D14" s="3" t="s">
        <v>113</v>
      </c>
      <c r="E14" s="49" t="s">
        <v>37</v>
      </c>
      <c r="F14" s="52">
        <v>2362156</v>
      </c>
      <c r="G14" s="52">
        <f t="shared" si="0"/>
        <v>34078</v>
      </c>
      <c r="H14" s="52">
        <f t="shared" si="1"/>
        <v>2362156</v>
      </c>
      <c r="I14" s="53">
        <f t="shared" si="2"/>
        <v>0</v>
      </c>
      <c r="J14" s="33"/>
      <c r="K14" s="29">
        <v>43899</v>
      </c>
      <c r="L14" s="49" t="s">
        <v>114</v>
      </c>
      <c r="M14" s="47" t="s">
        <v>115</v>
      </c>
      <c r="N14" s="33"/>
      <c r="O14" s="21"/>
      <c r="P14" s="12"/>
      <c r="Q14" s="12">
        <v>2328078</v>
      </c>
      <c r="R14" s="12">
        <v>34078</v>
      </c>
      <c r="S14" s="12"/>
      <c r="T14" s="12"/>
      <c r="U14" s="12"/>
      <c r="V14" s="12"/>
      <c r="W14" s="12"/>
      <c r="X14" s="12"/>
      <c r="Y14" s="12"/>
      <c r="Z14" s="12"/>
      <c r="AA14" s="12"/>
    </row>
    <row r="15" spans="1:27" ht="82.5">
      <c r="A15" s="50">
        <v>11</v>
      </c>
      <c r="B15" s="49" t="s">
        <v>116</v>
      </c>
      <c r="C15" s="50" t="s">
        <v>117</v>
      </c>
      <c r="D15" s="3" t="s">
        <v>118</v>
      </c>
      <c r="E15" s="49" t="s">
        <v>119</v>
      </c>
      <c r="F15" s="52">
        <v>16560</v>
      </c>
      <c r="G15" s="52">
        <f t="shared" si="0"/>
        <v>0</v>
      </c>
      <c r="H15" s="52">
        <f t="shared" si="1"/>
        <v>7920</v>
      </c>
      <c r="I15" s="53">
        <f t="shared" si="2"/>
        <v>8640</v>
      </c>
      <c r="J15" s="33">
        <v>10901</v>
      </c>
      <c r="K15" s="29"/>
      <c r="L15" s="49" t="s">
        <v>120</v>
      </c>
      <c r="M15" s="47" t="s">
        <v>88</v>
      </c>
      <c r="N15" s="33"/>
      <c r="O15" s="21"/>
      <c r="P15" s="12">
        <v>7920</v>
      </c>
      <c r="Q15" s="12"/>
      <c r="R15" s="12"/>
      <c r="S15" s="12"/>
      <c r="T15" s="12"/>
      <c r="U15" s="12"/>
      <c r="V15" s="12"/>
      <c r="W15" s="12"/>
      <c r="X15" s="12"/>
      <c r="Y15" s="12"/>
      <c r="Z15" s="12"/>
      <c r="AA15" s="12"/>
    </row>
    <row r="16" spans="1:27" ht="82.5">
      <c r="A16" s="50">
        <v>12</v>
      </c>
      <c r="B16" s="49" t="s">
        <v>116</v>
      </c>
      <c r="C16" s="50" t="s">
        <v>30</v>
      </c>
      <c r="D16" s="3" t="s">
        <v>121</v>
      </c>
      <c r="E16" s="49" t="s">
        <v>119</v>
      </c>
      <c r="F16" s="52">
        <v>321</v>
      </c>
      <c r="G16" s="52">
        <f t="shared" si="0"/>
        <v>0</v>
      </c>
      <c r="H16" s="52">
        <f t="shared" si="1"/>
        <v>151</v>
      </c>
      <c r="I16" s="53">
        <f t="shared" si="2"/>
        <v>170</v>
      </c>
      <c r="J16" s="33">
        <v>10901</v>
      </c>
      <c r="K16" s="29"/>
      <c r="L16" s="49" t="s">
        <v>122</v>
      </c>
      <c r="M16" s="47" t="s">
        <v>88</v>
      </c>
      <c r="N16" s="33"/>
      <c r="O16" s="21"/>
      <c r="P16" s="12">
        <v>151</v>
      </c>
      <c r="Q16" s="12"/>
      <c r="R16" s="12"/>
      <c r="S16" s="12"/>
      <c r="T16" s="12"/>
      <c r="U16" s="12"/>
      <c r="V16" s="12"/>
      <c r="W16" s="12"/>
      <c r="X16" s="12"/>
      <c r="Y16" s="12"/>
      <c r="Z16" s="12"/>
      <c r="AA16" s="12"/>
    </row>
    <row r="17" spans="1:27" ht="99">
      <c r="A17" s="50">
        <v>13</v>
      </c>
      <c r="B17" s="49" t="s">
        <v>123</v>
      </c>
      <c r="C17" s="50" t="s">
        <v>124</v>
      </c>
      <c r="D17" s="3" t="s">
        <v>125</v>
      </c>
      <c r="E17" s="49" t="s">
        <v>126</v>
      </c>
      <c r="F17" s="52">
        <v>25749</v>
      </c>
      <c r="G17" s="52">
        <f t="shared" si="0"/>
        <v>0</v>
      </c>
      <c r="H17" s="52">
        <f t="shared" si="1"/>
        <v>7115</v>
      </c>
      <c r="I17" s="53">
        <f t="shared" si="2"/>
        <v>18634</v>
      </c>
      <c r="J17" s="33" t="s">
        <v>35</v>
      </c>
      <c r="K17" s="29"/>
      <c r="L17" s="49" t="s">
        <v>127</v>
      </c>
      <c r="M17" s="47" t="s">
        <v>128</v>
      </c>
      <c r="N17" s="33"/>
      <c r="O17" s="21"/>
      <c r="P17" s="12"/>
      <c r="Q17" s="12">
        <v>7115</v>
      </c>
      <c r="R17" s="12"/>
      <c r="S17" s="12"/>
      <c r="T17" s="12"/>
      <c r="U17" s="12"/>
      <c r="V17" s="12"/>
      <c r="W17" s="12"/>
      <c r="X17" s="12"/>
      <c r="Y17" s="12"/>
      <c r="Z17" s="12"/>
      <c r="AA17" s="12"/>
    </row>
    <row r="18" spans="1:27" ht="82.5">
      <c r="A18" s="50">
        <v>14</v>
      </c>
      <c r="B18" s="49" t="s">
        <v>129</v>
      </c>
      <c r="C18" s="50" t="s">
        <v>43</v>
      </c>
      <c r="D18" s="3" t="s">
        <v>130</v>
      </c>
      <c r="E18" s="49" t="s">
        <v>131</v>
      </c>
      <c r="F18" s="52">
        <v>30000</v>
      </c>
      <c r="G18" s="52">
        <f t="shared" si="0"/>
        <v>0</v>
      </c>
      <c r="H18" s="52">
        <f t="shared" si="1"/>
        <v>0</v>
      </c>
      <c r="I18" s="53">
        <f t="shared" si="2"/>
        <v>30000</v>
      </c>
      <c r="J18" s="33" t="s">
        <v>35</v>
      </c>
      <c r="K18" s="29"/>
      <c r="L18" s="49" t="s">
        <v>132</v>
      </c>
      <c r="M18" s="47" t="s">
        <v>128</v>
      </c>
      <c r="N18" s="33"/>
      <c r="O18" s="21"/>
      <c r="P18" s="12"/>
      <c r="Q18" s="12"/>
      <c r="R18" s="12"/>
      <c r="S18" s="12"/>
      <c r="T18" s="12"/>
      <c r="U18" s="12"/>
      <c r="V18" s="12"/>
      <c r="W18" s="12"/>
      <c r="X18" s="12"/>
      <c r="Y18" s="12"/>
      <c r="Z18" s="12"/>
      <c r="AA18" s="12"/>
    </row>
    <row r="19" spans="1:27" ht="115.5">
      <c r="A19" s="50">
        <v>15</v>
      </c>
      <c r="B19" s="49" t="s">
        <v>133</v>
      </c>
      <c r="C19" s="50" t="s">
        <v>43</v>
      </c>
      <c r="D19" s="3" t="s">
        <v>134</v>
      </c>
      <c r="E19" s="49" t="s">
        <v>44</v>
      </c>
      <c r="F19" s="52">
        <v>36828</v>
      </c>
      <c r="G19" s="52">
        <f t="shared" si="0"/>
        <v>8115</v>
      </c>
      <c r="H19" s="52">
        <f t="shared" si="1"/>
        <v>22987</v>
      </c>
      <c r="I19" s="53">
        <f t="shared" si="2"/>
        <v>13841</v>
      </c>
      <c r="J19" s="33" t="s">
        <v>45</v>
      </c>
      <c r="K19" s="29"/>
      <c r="L19" s="49" t="s">
        <v>135</v>
      </c>
      <c r="M19" s="10" t="s">
        <v>81</v>
      </c>
      <c r="N19" s="33"/>
      <c r="O19" s="21"/>
      <c r="P19" s="12">
        <v>5057</v>
      </c>
      <c r="Q19" s="12">
        <v>9815</v>
      </c>
      <c r="R19" s="12">
        <v>8115</v>
      </c>
      <c r="S19" s="12"/>
      <c r="T19" s="12"/>
      <c r="U19" s="12"/>
      <c r="V19" s="12"/>
      <c r="W19" s="12"/>
      <c r="X19" s="12"/>
      <c r="Y19" s="12"/>
      <c r="Z19" s="12"/>
      <c r="AA19" s="12"/>
    </row>
    <row r="20" spans="1:27" ht="115.5">
      <c r="A20" s="50">
        <v>16</v>
      </c>
      <c r="B20" s="49" t="s">
        <v>133</v>
      </c>
      <c r="C20" s="50" t="s">
        <v>43</v>
      </c>
      <c r="D20" s="3" t="s">
        <v>136</v>
      </c>
      <c r="E20" s="49" t="s">
        <v>44</v>
      </c>
      <c r="F20" s="52">
        <v>200000</v>
      </c>
      <c r="G20" s="52">
        <f t="shared" si="0"/>
        <v>0</v>
      </c>
      <c r="H20" s="52">
        <f t="shared" si="1"/>
        <v>6115</v>
      </c>
      <c r="I20" s="53">
        <f t="shared" si="2"/>
        <v>193885</v>
      </c>
      <c r="J20" s="33" t="s">
        <v>45</v>
      </c>
      <c r="K20" s="29"/>
      <c r="L20" s="49" t="s">
        <v>137</v>
      </c>
      <c r="M20" s="47" t="s">
        <v>88</v>
      </c>
      <c r="N20" s="33"/>
      <c r="O20" s="21"/>
      <c r="P20" s="12">
        <v>6115</v>
      </c>
      <c r="Q20" s="12"/>
      <c r="R20" s="12"/>
      <c r="S20" s="12"/>
      <c r="T20" s="12"/>
      <c r="U20" s="12"/>
      <c r="V20" s="12"/>
      <c r="W20" s="12"/>
      <c r="X20" s="12"/>
      <c r="Y20" s="12"/>
      <c r="Z20" s="12"/>
      <c r="AA20" s="12"/>
    </row>
    <row r="21" spans="1:27" ht="181.5">
      <c r="A21" s="50">
        <v>17</v>
      </c>
      <c r="B21" s="49" t="s">
        <v>138</v>
      </c>
      <c r="C21" s="50" t="s">
        <v>139</v>
      </c>
      <c r="D21" s="3" t="s">
        <v>140</v>
      </c>
      <c r="E21" s="49" t="s">
        <v>141</v>
      </c>
      <c r="F21" s="52">
        <v>5361</v>
      </c>
      <c r="G21" s="52">
        <f t="shared" si="0"/>
        <v>1805</v>
      </c>
      <c r="H21" s="52">
        <f t="shared" si="1"/>
        <v>1805</v>
      </c>
      <c r="I21" s="53">
        <f t="shared" si="2"/>
        <v>3556</v>
      </c>
      <c r="J21" s="33" t="s">
        <v>86</v>
      </c>
      <c r="K21" s="29"/>
      <c r="L21" s="49" t="s">
        <v>197</v>
      </c>
      <c r="M21" s="47" t="s">
        <v>88</v>
      </c>
      <c r="N21" s="33"/>
      <c r="O21" s="21"/>
      <c r="P21" s="12"/>
      <c r="Q21" s="12"/>
      <c r="R21" s="12">
        <v>1805</v>
      </c>
      <c r="S21" s="12"/>
      <c r="T21" s="12"/>
      <c r="U21" s="12"/>
      <c r="V21" s="12"/>
      <c r="W21" s="12"/>
      <c r="X21" s="12"/>
      <c r="Y21" s="12"/>
      <c r="Z21" s="12"/>
      <c r="AA21" s="12"/>
    </row>
    <row r="22" spans="1:27" ht="115.5">
      <c r="A22" s="50">
        <v>18</v>
      </c>
      <c r="B22" s="49" t="s">
        <v>176</v>
      </c>
      <c r="C22" s="50" t="s">
        <v>169</v>
      </c>
      <c r="D22" s="3" t="s">
        <v>173</v>
      </c>
      <c r="E22" s="49" t="s">
        <v>170</v>
      </c>
      <c r="F22" s="52">
        <v>4000</v>
      </c>
      <c r="G22" s="52">
        <f t="shared" si="0"/>
        <v>0</v>
      </c>
      <c r="H22" s="52">
        <f t="shared" si="1"/>
        <v>0</v>
      </c>
      <c r="I22" s="53">
        <f t="shared" si="2"/>
        <v>4000</v>
      </c>
      <c r="J22" s="55" t="s">
        <v>172</v>
      </c>
      <c r="K22" s="29"/>
      <c r="L22" s="49"/>
      <c r="M22" s="47" t="s">
        <v>88</v>
      </c>
      <c r="N22" s="33"/>
      <c r="O22" s="21"/>
      <c r="P22" s="12"/>
      <c r="Q22" s="12"/>
      <c r="R22" s="12"/>
      <c r="S22" s="12"/>
      <c r="T22" s="12"/>
      <c r="U22" s="12"/>
      <c r="V22" s="12"/>
      <c r="W22" s="12"/>
      <c r="X22" s="12"/>
      <c r="Y22" s="12"/>
      <c r="Z22" s="12"/>
      <c r="AA22" s="12"/>
    </row>
    <row r="23" spans="1:27" ht="66">
      <c r="A23" s="50">
        <v>19</v>
      </c>
      <c r="B23" s="49" t="s">
        <v>175</v>
      </c>
      <c r="C23" s="50" t="s">
        <v>174</v>
      </c>
      <c r="D23" s="3" t="s">
        <v>177</v>
      </c>
      <c r="E23" s="49" t="s">
        <v>178</v>
      </c>
      <c r="F23" s="52">
        <v>4000</v>
      </c>
      <c r="G23" s="52">
        <f t="shared" si="0"/>
        <v>4000</v>
      </c>
      <c r="H23" s="52">
        <f t="shared" si="1"/>
        <v>4000</v>
      </c>
      <c r="I23" s="53">
        <f t="shared" si="2"/>
        <v>0</v>
      </c>
      <c r="J23" s="55" t="s">
        <v>179</v>
      </c>
      <c r="K23" s="29"/>
      <c r="L23" s="49"/>
      <c r="M23" s="47" t="s">
        <v>81</v>
      </c>
      <c r="N23" s="33"/>
      <c r="O23" s="21"/>
      <c r="P23" s="12"/>
      <c r="Q23" s="12"/>
      <c r="R23" s="12">
        <v>4000</v>
      </c>
      <c r="S23" s="12"/>
      <c r="T23" s="12"/>
      <c r="U23" s="12"/>
      <c r="V23" s="12"/>
      <c r="W23" s="12"/>
      <c r="X23" s="12"/>
      <c r="Y23" s="12"/>
      <c r="Z23" s="12"/>
      <c r="AA23" s="12"/>
    </row>
    <row r="24" spans="1:27" ht="99">
      <c r="A24" s="50">
        <v>20</v>
      </c>
      <c r="B24" s="49" t="s">
        <v>202</v>
      </c>
      <c r="C24" s="50" t="s">
        <v>198</v>
      </c>
      <c r="D24" s="3" t="s">
        <v>199</v>
      </c>
      <c r="E24" s="49" t="s">
        <v>200</v>
      </c>
      <c r="F24" s="52">
        <v>40000</v>
      </c>
      <c r="G24" s="52">
        <f>R24</f>
        <v>0</v>
      </c>
      <c r="H24" s="52">
        <f>SUM(P24:R24)</f>
        <v>0</v>
      </c>
      <c r="I24" s="53">
        <f>F24-H24</f>
        <v>40000</v>
      </c>
      <c r="J24" s="55" t="s">
        <v>45</v>
      </c>
      <c r="K24" s="29"/>
      <c r="L24" s="49"/>
      <c r="M24" s="47" t="s">
        <v>201</v>
      </c>
      <c r="N24" s="33"/>
      <c r="O24" s="21"/>
      <c r="P24" s="12"/>
      <c r="Q24" s="12"/>
      <c r="R24" s="12"/>
      <c r="S24" s="12"/>
      <c r="T24" s="12"/>
      <c r="U24" s="12"/>
      <c r="V24" s="12"/>
      <c r="W24" s="12"/>
      <c r="X24" s="12"/>
      <c r="Y24" s="12"/>
      <c r="Z24" s="12"/>
      <c r="AA24" s="12"/>
    </row>
    <row r="25" spans="1:39" ht="49.5">
      <c r="A25" s="50">
        <v>21</v>
      </c>
      <c r="B25" s="49" t="s">
        <v>143</v>
      </c>
      <c r="C25" s="50" t="s">
        <v>144</v>
      </c>
      <c r="D25" s="3" t="s">
        <v>145</v>
      </c>
      <c r="E25" s="49" t="s">
        <v>203</v>
      </c>
      <c r="F25" s="52">
        <f>SUM(AB25:AF25)</f>
        <v>1313695</v>
      </c>
      <c r="G25" s="52">
        <f t="shared" si="0"/>
        <v>253106</v>
      </c>
      <c r="H25" s="52">
        <f t="shared" si="1"/>
        <v>1050703</v>
      </c>
      <c r="I25" s="53">
        <f t="shared" si="2"/>
        <v>262992</v>
      </c>
      <c r="J25" s="14">
        <v>10912</v>
      </c>
      <c r="K25" s="29"/>
      <c r="L25" s="49" t="s">
        <v>147</v>
      </c>
      <c r="M25" s="47" t="s">
        <v>148</v>
      </c>
      <c r="N25" s="10"/>
      <c r="O25" s="21"/>
      <c r="P25" s="12">
        <v>544491</v>
      </c>
      <c r="Q25" s="12">
        <v>253106</v>
      </c>
      <c r="R25" s="12">
        <v>253106</v>
      </c>
      <c r="S25" s="12"/>
      <c r="T25" s="12"/>
      <c r="U25" s="12"/>
      <c r="V25" s="12"/>
      <c r="W25" s="12"/>
      <c r="X25" s="12"/>
      <c r="Y25" s="12"/>
      <c r="Z25" s="12"/>
      <c r="AA25" s="12"/>
      <c r="AB25" s="46">
        <v>296328</v>
      </c>
      <c r="AC25" s="46">
        <v>258049</v>
      </c>
      <c r="AD25" s="46">
        <v>253106</v>
      </c>
      <c r="AE25" s="46">
        <v>253106</v>
      </c>
      <c r="AF25" s="46">
        <v>253106</v>
      </c>
      <c r="AG25" s="46"/>
      <c r="AH25" s="46"/>
      <c r="AI25" s="46"/>
      <c r="AJ25" s="46"/>
      <c r="AK25" s="46"/>
      <c r="AL25" s="46"/>
      <c r="AM25" s="46"/>
    </row>
    <row r="26" spans="1:39" ht="49.5">
      <c r="A26" s="50">
        <v>22</v>
      </c>
      <c r="B26" s="49" t="s">
        <v>149</v>
      </c>
      <c r="C26" s="50" t="s">
        <v>58</v>
      </c>
      <c r="D26" s="3" t="s">
        <v>59</v>
      </c>
      <c r="E26" s="49" t="s">
        <v>150</v>
      </c>
      <c r="F26" s="52">
        <f>SUM(AB26:AC26)</f>
        <v>139200</v>
      </c>
      <c r="G26" s="52">
        <f t="shared" si="0"/>
        <v>0</v>
      </c>
      <c r="H26" s="52">
        <f t="shared" si="1"/>
        <v>0</v>
      </c>
      <c r="I26" s="53">
        <f t="shared" si="2"/>
        <v>139200</v>
      </c>
      <c r="J26" s="14"/>
      <c r="K26" s="29"/>
      <c r="L26" s="49"/>
      <c r="M26" s="47" t="s">
        <v>148</v>
      </c>
      <c r="N26" s="10"/>
      <c r="O26" s="21"/>
      <c r="P26" s="12"/>
      <c r="Q26" s="12"/>
      <c r="R26" s="12"/>
      <c r="S26" s="12"/>
      <c r="T26" s="12"/>
      <c r="U26" s="12"/>
      <c r="V26" s="12"/>
      <c r="W26" s="12"/>
      <c r="X26" s="12"/>
      <c r="Y26" s="12"/>
      <c r="Z26" s="12"/>
      <c r="AA26" s="12"/>
      <c r="AB26" s="46"/>
      <c r="AC26" s="46">
        <v>139200</v>
      </c>
      <c r="AD26" s="46"/>
      <c r="AE26" s="46"/>
      <c r="AF26" s="46"/>
      <c r="AG26" s="46"/>
      <c r="AH26" s="46"/>
      <c r="AI26" s="46"/>
      <c r="AJ26" s="46"/>
      <c r="AK26" s="46"/>
      <c r="AL26" s="46"/>
      <c r="AM26" s="46"/>
    </row>
    <row r="27" spans="1:39" ht="99">
      <c r="A27" s="50">
        <v>23</v>
      </c>
      <c r="B27" s="49" t="s">
        <v>186</v>
      </c>
      <c r="C27" s="50" t="s">
        <v>182</v>
      </c>
      <c r="D27" s="3" t="s">
        <v>183</v>
      </c>
      <c r="E27" s="49" t="s">
        <v>184</v>
      </c>
      <c r="F27" s="52">
        <v>2560</v>
      </c>
      <c r="G27" s="52">
        <f t="shared" si="0"/>
        <v>2560</v>
      </c>
      <c r="H27" s="52">
        <f t="shared" si="1"/>
        <v>2560</v>
      </c>
      <c r="I27" s="53">
        <f t="shared" si="2"/>
        <v>0</v>
      </c>
      <c r="J27" s="14">
        <v>10812</v>
      </c>
      <c r="K27" s="29"/>
      <c r="L27" s="49"/>
      <c r="M27" s="47" t="s">
        <v>185</v>
      </c>
      <c r="N27" s="10"/>
      <c r="O27" s="21"/>
      <c r="P27" s="12"/>
      <c r="Q27" s="12"/>
      <c r="R27" s="12">
        <v>2560</v>
      </c>
      <c r="S27" s="12"/>
      <c r="T27" s="12"/>
      <c r="U27" s="12"/>
      <c r="V27" s="12"/>
      <c r="W27" s="12"/>
      <c r="X27" s="12"/>
      <c r="Y27" s="12"/>
      <c r="Z27" s="12"/>
      <c r="AA27" s="12"/>
      <c r="AB27" s="46"/>
      <c r="AC27" s="46"/>
      <c r="AD27" s="46"/>
      <c r="AE27" s="46"/>
      <c r="AF27" s="46"/>
      <c r="AG27" s="46"/>
      <c r="AH27" s="46"/>
      <c r="AI27" s="46"/>
      <c r="AJ27" s="46"/>
      <c r="AK27" s="46"/>
      <c r="AL27" s="46"/>
      <c r="AM27" s="46"/>
    </row>
    <row r="28" spans="1:27" ht="115.5">
      <c r="A28" s="50">
        <v>24</v>
      </c>
      <c r="B28" s="1" t="s">
        <v>209</v>
      </c>
      <c r="C28" s="26" t="s">
        <v>152</v>
      </c>
      <c r="D28" s="1" t="s">
        <v>42</v>
      </c>
      <c r="E28" s="1" t="s">
        <v>41</v>
      </c>
      <c r="F28" s="52">
        <v>43387</v>
      </c>
      <c r="G28" s="52">
        <f t="shared" si="0"/>
        <v>0</v>
      </c>
      <c r="H28" s="52">
        <f t="shared" si="1"/>
        <v>2446</v>
      </c>
      <c r="I28" s="53">
        <f t="shared" si="2"/>
        <v>40941</v>
      </c>
      <c r="J28" s="33" t="s">
        <v>153</v>
      </c>
      <c r="K28" s="29"/>
      <c r="L28" s="49" t="s">
        <v>154</v>
      </c>
      <c r="M28" s="47" t="s">
        <v>155</v>
      </c>
      <c r="N28" s="29"/>
      <c r="O28" s="21"/>
      <c r="P28" s="12">
        <v>2446</v>
      </c>
      <c r="Q28" s="12"/>
      <c r="R28" s="12"/>
      <c r="S28" s="12"/>
      <c r="T28" s="12"/>
      <c r="U28" s="12"/>
      <c r="V28" s="12"/>
      <c r="W28" s="12"/>
      <c r="X28" s="12"/>
      <c r="Y28" s="12"/>
      <c r="Z28" s="12"/>
      <c r="AA28" s="12"/>
    </row>
    <row r="29" spans="1:27" s="41" customFormat="1" ht="49.5">
      <c r="A29" s="50">
        <v>25</v>
      </c>
      <c r="B29" s="51"/>
      <c r="C29" s="24" t="s">
        <v>156</v>
      </c>
      <c r="D29" s="25" t="s">
        <v>157</v>
      </c>
      <c r="E29" s="23" t="s">
        <v>158</v>
      </c>
      <c r="F29" s="54">
        <v>330386</v>
      </c>
      <c r="G29" s="52">
        <f t="shared" si="0"/>
        <v>62094</v>
      </c>
      <c r="H29" s="52">
        <f t="shared" si="1"/>
        <v>253023</v>
      </c>
      <c r="I29" s="53">
        <f t="shared" si="2"/>
        <v>77363</v>
      </c>
      <c r="J29" s="33"/>
      <c r="K29" s="30"/>
      <c r="L29" s="49" t="s">
        <v>159</v>
      </c>
      <c r="M29" s="40" t="s">
        <v>160</v>
      </c>
      <c r="N29" s="26"/>
      <c r="O29" s="27"/>
      <c r="P29" s="28">
        <v>128870</v>
      </c>
      <c r="Q29" s="28">
        <v>62059</v>
      </c>
      <c r="R29" s="28">
        <v>62094</v>
      </c>
      <c r="S29" s="28"/>
      <c r="T29" s="28"/>
      <c r="U29" s="28"/>
      <c r="V29" s="28"/>
      <c r="W29" s="28"/>
      <c r="X29" s="28"/>
      <c r="Y29" s="28"/>
      <c r="Z29" s="28"/>
      <c r="AA29" s="28"/>
    </row>
    <row r="30" spans="1:27" s="41" customFormat="1" ht="66">
      <c r="A30" s="50">
        <v>26</v>
      </c>
      <c r="B30" s="51" t="s">
        <v>207</v>
      </c>
      <c r="C30" s="24" t="s">
        <v>204</v>
      </c>
      <c r="D30" s="25" t="s">
        <v>205</v>
      </c>
      <c r="E30" s="23" t="s">
        <v>206</v>
      </c>
      <c r="F30" s="54">
        <v>800000</v>
      </c>
      <c r="G30" s="52">
        <f>R30</f>
        <v>0</v>
      </c>
      <c r="H30" s="52">
        <f>SUM(P30:R30)</f>
        <v>0</v>
      </c>
      <c r="I30" s="53">
        <f>F30-H30</f>
        <v>800000</v>
      </c>
      <c r="J30" s="33"/>
      <c r="K30" s="30"/>
      <c r="L30" s="49"/>
      <c r="M30" s="40"/>
      <c r="N30" s="26"/>
      <c r="O30" s="27"/>
      <c r="P30" s="28"/>
      <c r="Q30" s="28"/>
      <c r="R30" s="28"/>
      <c r="S30" s="28"/>
      <c r="T30" s="28"/>
      <c r="U30" s="28"/>
      <c r="V30" s="28"/>
      <c r="W30" s="28"/>
      <c r="X30" s="28"/>
      <c r="Y30" s="28"/>
      <c r="Z30" s="28"/>
      <c r="AA30" s="28"/>
    </row>
    <row r="31" spans="1:27" s="41" customFormat="1" ht="66">
      <c r="A31" s="50">
        <v>27</v>
      </c>
      <c r="B31" s="51" t="s">
        <v>192</v>
      </c>
      <c r="C31" s="24" t="s">
        <v>187</v>
      </c>
      <c r="D31" s="25" t="s">
        <v>188</v>
      </c>
      <c r="E31" s="23" t="s">
        <v>189</v>
      </c>
      <c r="F31" s="54">
        <v>32720</v>
      </c>
      <c r="G31" s="52">
        <f t="shared" si="0"/>
        <v>1500</v>
      </c>
      <c r="H31" s="52">
        <f t="shared" si="1"/>
        <v>5000</v>
      </c>
      <c r="I31" s="53">
        <f t="shared" si="2"/>
        <v>27720</v>
      </c>
      <c r="J31" s="33" t="s">
        <v>191</v>
      </c>
      <c r="K31" s="30"/>
      <c r="L31" s="49"/>
      <c r="M31" s="40" t="s">
        <v>190</v>
      </c>
      <c r="N31" s="26"/>
      <c r="O31" s="27"/>
      <c r="P31" s="28"/>
      <c r="Q31" s="28">
        <v>3500</v>
      </c>
      <c r="R31" s="28">
        <v>1500</v>
      </c>
      <c r="S31" s="28"/>
      <c r="T31" s="28"/>
      <c r="U31" s="28"/>
      <c r="V31" s="28"/>
      <c r="W31" s="28"/>
      <c r="X31" s="28"/>
      <c r="Y31" s="28"/>
      <c r="Z31" s="28"/>
      <c r="AA31" s="28"/>
    </row>
    <row r="32" spans="1:27" s="38" customFormat="1" ht="24.75" customHeight="1">
      <c r="A32" s="15"/>
      <c r="B32" s="16" t="s">
        <v>1</v>
      </c>
      <c r="C32" s="17"/>
      <c r="D32" s="18"/>
      <c r="E32" s="18"/>
      <c r="F32" s="19">
        <f>SUM(F5:F31)</f>
        <v>6218553</v>
      </c>
      <c r="G32" s="19">
        <f>SUM(G5:G31)</f>
        <v>451606</v>
      </c>
      <c r="H32" s="19">
        <f>SUM(H5:H31)</f>
        <v>4001898</v>
      </c>
      <c r="I32" s="19">
        <f>SUM(I5:I31)</f>
        <v>2216655</v>
      </c>
      <c r="J32" s="20"/>
      <c r="K32" s="31"/>
      <c r="L32" s="42"/>
      <c r="M32" s="48"/>
      <c r="N32" s="34"/>
      <c r="O32" s="22"/>
      <c r="P32" s="13"/>
      <c r="Q32" s="13"/>
      <c r="R32" s="13"/>
      <c r="S32" s="13"/>
      <c r="T32" s="13"/>
      <c r="U32" s="13"/>
      <c r="V32" s="13"/>
      <c r="W32" s="13"/>
      <c r="X32" s="13"/>
      <c r="Y32" s="13"/>
      <c r="Z32" s="13"/>
      <c r="AA32" s="13"/>
    </row>
    <row r="33" spans="1:10" ht="6" customHeight="1">
      <c r="A33" s="4"/>
      <c r="B33" s="5"/>
      <c r="C33" s="6"/>
      <c r="D33" s="43"/>
      <c r="E33" s="5"/>
      <c r="F33" s="5"/>
      <c r="G33" s="5"/>
      <c r="H33" s="5"/>
      <c r="I33" s="5"/>
      <c r="J33" s="6"/>
    </row>
    <row r="34" spans="1:7" ht="16.5" hidden="1">
      <c r="A34" s="75" t="s">
        <v>161</v>
      </c>
      <c r="B34" s="75"/>
      <c r="C34" s="75"/>
      <c r="D34" s="75"/>
      <c r="E34" s="75"/>
      <c r="F34" s="75"/>
      <c r="G34" s="75"/>
    </row>
    <row r="35" spans="1:7" ht="16.5" hidden="1">
      <c r="A35" s="64" t="s">
        <v>162</v>
      </c>
      <c r="B35" s="64"/>
      <c r="C35" s="64"/>
      <c r="D35" s="64"/>
      <c r="E35" s="64"/>
      <c r="F35" s="64"/>
      <c r="G35" s="64"/>
    </row>
    <row r="36" spans="1:7" ht="16.5" hidden="1">
      <c r="A36" s="65" t="s">
        <v>163</v>
      </c>
      <c r="B36" s="65"/>
      <c r="C36" s="65"/>
      <c r="D36" s="65"/>
      <c r="E36" s="65"/>
      <c r="F36" s="65"/>
      <c r="G36" s="65"/>
    </row>
    <row r="37" spans="1:27" s="7" customFormat="1" ht="16.5" hidden="1">
      <c r="A37" s="65" t="s">
        <v>164</v>
      </c>
      <c r="B37" s="65"/>
      <c r="C37" s="65"/>
      <c r="D37" s="65"/>
      <c r="E37" s="65"/>
      <c r="F37" s="65"/>
      <c r="G37" s="65"/>
      <c r="J37" s="9"/>
      <c r="K37" s="32"/>
      <c r="L37" s="39"/>
      <c r="M37" s="44"/>
      <c r="N37" s="44"/>
      <c r="O37" s="45"/>
      <c r="P37" s="46"/>
      <c r="Q37" s="46"/>
      <c r="R37" s="46"/>
      <c r="S37" s="46"/>
      <c r="T37" s="46"/>
      <c r="U37" s="46"/>
      <c r="V37" s="46"/>
      <c r="W37" s="46"/>
      <c r="X37" s="46"/>
      <c r="Y37" s="46"/>
      <c r="Z37" s="46"/>
      <c r="AA37" s="46"/>
    </row>
    <row r="38" spans="1:27" s="7" customFormat="1" ht="19.5">
      <c r="A38" s="66" t="s">
        <v>165</v>
      </c>
      <c r="B38" s="66"/>
      <c r="C38" s="66"/>
      <c r="D38" s="8"/>
      <c r="E38" s="67" t="s">
        <v>166</v>
      </c>
      <c r="F38" s="67"/>
      <c r="G38" s="67"/>
      <c r="J38" s="9"/>
      <c r="K38" s="32"/>
      <c r="L38" s="39"/>
      <c r="M38" s="44"/>
      <c r="N38" s="44"/>
      <c r="O38" s="45"/>
      <c r="P38" s="46"/>
      <c r="Q38" s="46"/>
      <c r="R38" s="46"/>
      <c r="S38" s="46"/>
      <c r="T38" s="46"/>
      <c r="U38" s="46"/>
      <c r="V38" s="46"/>
      <c r="W38" s="46"/>
      <c r="X38" s="46"/>
      <c r="Y38" s="46"/>
      <c r="Z38" s="46"/>
      <c r="AA38" s="46"/>
    </row>
  </sheetData>
  <sheetProtection/>
  <autoFilter ref="A4:AA32"/>
  <mergeCells count="23">
    <mergeCell ref="A1:L1"/>
    <mergeCell ref="A2:L2"/>
    <mergeCell ref="A3:A4"/>
    <mergeCell ref="B3:B4"/>
    <mergeCell ref="C3:C4"/>
    <mergeCell ref="D3:D4"/>
    <mergeCell ref="E3:E4"/>
    <mergeCell ref="P3:AA3"/>
    <mergeCell ref="A34:G34"/>
    <mergeCell ref="A35:G35"/>
    <mergeCell ref="L3:L4"/>
    <mergeCell ref="M3:M4"/>
    <mergeCell ref="N3:N4"/>
    <mergeCell ref="O3:O4"/>
    <mergeCell ref="A36:G36"/>
    <mergeCell ref="A37:G37"/>
    <mergeCell ref="A38:C38"/>
    <mergeCell ref="E38:G38"/>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2020-12-01T23:23:39Z</cp:lastPrinted>
  <dcterms:created xsi:type="dcterms:W3CDTF">2009-03-05T07:06:29Z</dcterms:created>
  <dcterms:modified xsi:type="dcterms:W3CDTF">2020-12-01T23:23:43Z</dcterms:modified>
  <cp:category/>
  <cp:version/>
  <cp:contentType/>
  <cp:contentStatus/>
</cp:coreProperties>
</file>